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815" windowWidth="8955" windowHeight="4695" tabRatio="574" firstSheet="1" activeTab="1"/>
  </bookViews>
  <sheets>
    <sheet name="0000000" sheetId="1" state="veryHidden" r:id="rId1"/>
    <sheet name="pl" sheetId="2" r:id="rId2"/>
    <sheet name="bs" sheetId="3" r:id="rId3"/>
    <sheet name="equity" sheetId="4" r:id="rId4"/>
    <sheet name="cf" sheetId="5" r:id="rId5"/>
  </sheets>
  <definedNames>
    <definedName name="_xlnm.Print_Area" localSheetId="2">'bs'!$A$1:$E$47</definedName>
    <definedName name="_xlnm.Print_Area" localSheetId="4">'cf'!$A$1:$E$59</definedName>
    <definedName name="_xlnm.Print_Area" localSheetId="3">'equity'!$A$1:$G$32</definedName>
    <definedName name="_xlnm.Print_Area" localSheetId="1">'pl'!$A$1:$L$41</definedName>
  </definedNames>
  <calcPr fullCalcOnLoad="1"/>
</workbook>
</file>

<file path=xl/sharedStrings.xml><?xml version="1.0" encoding="utf-8"?>
<sst xmlns="http://schemas.openxmlformats.org/spreadsheetml/2006/main" count="134" uniqueCount="93">
  <si>
    <t>Total</t>
  </si>
  <si>
    <t>RM'000</t>
  </si>
  <si>
    <t>HABIB CORPORATION BERHAD (397979-A)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</si>
  <si>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</si>
  <si>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</si>
  <si>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</si>
  <si>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</si>
  <si>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</si>
  <si>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</si>
  <si>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</si>
  <si>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</si>
  <si>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</si>
  <si>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</si>
  <si>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</si>
  <si>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</si>
  <si>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Unaudited Condensed Consolidated Balance Sheet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</si>
  <si>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</si>
  <si>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</si>
  <si>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</si>
  <si>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</si>
  <si>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</si>
  <si>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</si>
  <si>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</si>
  <si>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</si>
  <si>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</si>
  <si>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</si>
  <si>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Unaudited Condensed Consolidated Cash Flow Statement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</si>
  <si>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</si>
  <si>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</si>
  <si>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</si>
  <si>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</si>
  <si>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</si>
  <si>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</si>
  <si>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</si>
  <si>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Net cash inflow from operating activities</t>
  </si>
  <si>
    <t>Net cash outflow from investing activities</t>
  </si>
  <si>
    <t>Net cash outflow from financing activities</t>
  </si>
  <si>
    <t>Cash and cash equivalents included in the cash flow statement comprise the following balance sheet amounts :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</si>
  <si>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</si>
  <si>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</si>
  <si>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</si>
  <si>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Less: Minority interests</t>
  </si>
  <si>
    <t>Basic earnings per ordinary share (sen)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</si>
  <si>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</si>
  <si>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</si>
  <si>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</si>
  <si>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</si>
  <si>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</si>
  <si>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</si>
  <si>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</si>
  <si>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</si>
  <si>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Unaudited Condensed Consolidated Statement of Changes in Equity</t>
  </si>
  <si>
    <t>31 Dec 2002</t>
  </si>
  <si>
    <t>Chk</t>
  </si>
  <si>
    <t>Net increase in cash and cash equivalents</t>
  </si>
  <si>
    <t>INTERIM FINANCIAL REPORT : 31 MARCH 2003</t>
  </si>
  <si>
    <t>Unaudited  Condensed Consolidated Income Statement for the 1st quarter ended 31/03/2003</t>
  </si>
  <si>
    <t>Profit from operations</t>
  </si>
  <si>
    <t>The Condensed Financial Statements should be read in conjunction with the Audited Financial Statements for the year ended 31 December 2002.</t>
  </si>
  <si>
    <t>As at 31 March 2003</t>
  </si>
  <si>
    <t>31 Mar 2003</t>
  </si>
  <si>
    <t>Tax recoverable</t>
  </si>
  <si>
    <t>For the three months ended 31 March 2003</t>
  </si>
  <si>
    <t>As at 31March 2003</t>
  </si>
  <si>
    <t>Profit  before taxation</t>
  </si>
  <si>
    <t>Profit after taxation</t>
  </si>
  <si>
    <t>Net Profit for the period</t>
  </si>
  <si>
    <t>Net profit before tax</t>
  </si>
  <si>
    <t>Operating profit before working capital changes</t>
  </si>
  <si>
    <t>Changes in working capital</t>
  </si>
  <si>
    <t>Net changes in current assets</t>
  </si>
  <si>
    <t>Net changes in current liabilities</t>
  </si>
  <si>
    <t>Purchase of property, plant and equipment</t>
  </si>
  <si>
    <t>Proceeds from disposal of property, plant and equipment</t>
  </si>
  <si>
    <t>Cash Flow From Investing Activities</t>
  </si>
  <si>
    <t>Bank borrowings</t>
  </si>
  <si>
    <t>Cash Flow From Financing Activities</t>
  </si>
  <si>
    <t>Cash generated from operations</t>
  </si>
  <si>
    <t>Tax paid</t>
  </si>
  <si>
    <t>Cash and cash equivalents at 31 March</t>
  </si>
  <si>
    <t>Cash Flows From Operating Activities</t>
  </si>
  <si>
    <t>Net profit for the period</t>
  </si>
  <si>
    <t xml:space="preserve">3 months ended </t>
  </si>
  <si>
    <t>Interest expense</t>
  </si>
  <si>
    <t>Interest income</t>
  </si>
  <si>
    <t>Note:</t>
  </si>
  <si>
    <t>There are no comparative figures as this is the first year implementation of MASB 26, Interim Financial Reporting.</t>
  </si>
  <si>
    <t>Depreciation</t>
  </si>
  <si>
    <t>Interest received</t>
  </si>
  <si>
    <t>Interest paid</t>
  </si>
  <si>
    <t>At 1 January 2003 as previously reported</t>
  </si>
  <si>
    <t>Prior Year Adjustment - MASB 25</t>
  </si>
  <si>
    <t>As restated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</si>
</sst>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</numFmts>
  <fonts count="17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1" fontId="3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81" fontId="1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left"/>
    </xf>
    <xf numFmtId="181" fontId="1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8" fillId="0" borderId="0" xfId="23" applyFont="1">
      <alignment/>
      <protection/>
    </xf>
    <xf numFmtId="0" fontId="1" fillId="0" borderId="0" xfId="23" applyFont="1" applyAlignment="1">
      <alignment horizontal="left" vertical="center" wrapText="1"/>
      <protection/>
    </xf>
    <xf numFmtId="181" fontId="10" fillId="0" borderId="0" xfId="15" applyNumberFormat="1" applyFont="1" applyAlignment="1">
      <alignment/>
    </xf>
    <xf numFmtId="181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81" fontId="10" fillId="2" borderId="0" xfId="15" applyNumberFormat="1" applyFont="1" applyFill="1" applyBorder="1" applyAlignment="1">
      <alignment/>
    </xf>
    <xf numFmtId="18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1" fontId="8" fillId="0" borderId="0" xfId="15" applyNumberFormat="1" applyFont="1" applyBorder="1" applyAlignment="1">
      <alignment/>
    </xf>
    <xf numFmtId="181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81" fontId="8" fillId="2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 quotePrefix="1">
      <alignment/>
    </xf>
    <xf numFmtId="181" fontId="8" fillId="0" borderId="0" xfId="15" applyNumberFormat="1" applyFont="1" applyBorder="1" applyAlignment="1" quotePrefix="1">
      <alignment horizontal="center"/>
    </xf>
    <xf numFmtId="0" fontId="8" fillId="0" borderId="0" xfId="15" applyNumberFormat="1" applyFont="1" applyBorder="1" applyAlignment="1" quotePrefix="1">
      <alignment horizontal="center"/>
    </xf>
    <xf numFmtId="181" fontId="8" fillId="2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2" borderId="0" xfId="15" applyNumberFormat="1" applyFont="1" applyFill="1" applyBorder="1" applyAlignment="1">
      <alignment horizontal="center"/>
    </xf>
    <xf numFmtId="181" fontId="8" fillId="2" borderId="0" xfId="15" applyNumberFormat="1" applyFont="1" applyFill="1" applyBorder="1" applyAlignment="1">
      <alignment/>
    </xf>
    <xf numFmtId="181" fontId="10" fillId="0" borderId="1" xfId="15" applyNumberFormat="1" applyFont="1" applyBorder="1" applyAlignment="1">
      <alignment horizontal="right"/>
    </xf>
    <xf numFmtId="181" fontId="10" fillId="0" borderId="2" xfId="15" applyNumberFormat="1" applyFont="1" applyBorder="1" applyAlignment="1">
      <alignment horizontal="right"/>
    </xf>
    <xf numFmtId="181" fontId="10" fillId="0" borderId="3" xfId="15" applyNumberFormat="1" applyFont="1" applyBorder="1" applyAlignment="1">
      <alignment horizontal="right"/>
    </xf>
    <xf numFmtId="181" fontId="10" fillId="0" borderId="0" xfId="15" applyNumberFormat="1" applyFont="1" applyBorder="1" applyAlignment="1">
      <alignment horizontal="right"/>
    </xf>
    <xf numFmtId="181" fontId="10" fillId="0" borderId="4" xfId="15" applyNumberFormat="1" applyFont="1" applyBorder="1" applyAlignment="1">
      <alignment horizontal="right"/>
    </xf>
    <xf numFmtId="181" fontId="10" fillId="0" borderId="5" xfId="15" applyNumberFormat="1" applyFont="1" applyBorder="1" applyAlignment="1">
      <alignment horizontal="right"/>
    </xf>
    <xf numFmtId="181" fontId="10" fillId="0" borderId="6" xfId="15" applyNumberFormat="1" applyFont="1" applyBorder="1" applyAlignment="1">
      <alignment horizontal="right"/>
    </xf>
    <xf numFmtId="181" fontId="10" fillId="2" borderId="0" xfId="15" applyNumberFormat="1" applyFont="1" applyFill="1" applyBorder="1" applyAlignment="1">
      <alignment horizontal="right"/>
    </xf>
    <xf numFmtId="181" fontId="10" fillId="0" borderId="6" xfId="15" applyNumberFormat="1" applyFont="1" applyBorder="1" applyAlignment="1">
      <alignment horizontal="center"/>
    </xf>
    <xf numFmtId="181" fontId="8" fillId="0" borderId="7" xfId="15" applyNumberFormat="1" applyFont="1" applyBorder="1" applyAlignment="1">
      <alignment/>
    </xf>
    <xf numFmtId="43" fontId="10" fillId="0" borderId="0" xfId="15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81" fontId="8" fillId="0" borderId="0" xfId="15" applyNumberFormat="1" applyFont="1" applyAlignment="1">
      <alignment/>
    </xf>
    <xf numFmtId="181" fontId="12" fillId="0" borderId="0" xfId="15" applyNumberFormat="1" applyFont="1" applyAlignment="1">
      <alignment/>
    </xf>
    <xf numFmtId="181" fontId="8" fillId="0" borderId="0" xfId="15" applyNumberFormat="1" applyFont="1" applyAlignment="1">
      <alignment horizontal="center"/>
    </xf>
    <xf numFmtId="181" fontId="8" fillId="0" borderId="0" xfId="15" applyNumberFormat="1" applyFont="1" applyAlignment="1" quotePrefix="1">
      <alignment horizontal="center"/>
    </xf>
    <xf numFmtId="0" fontId="11" fillId="0" borderId="0" xfId="23" applyFont="1">
      <alignment/>
      <protection/>
    </xf>
    <xf numFmtId="181" fontId="11" fillId="0" borderId="0" xfId="15" applyNumberFormat="1" applyFont="1" applyAlignment="1">
      <alignment horizontal="left"/>
    </xf>
    <xf numFmtId="181" fontId="11" fillId="0" borderId="0" xfId="15" applyNumberFormat="1" applyFont="1" applyAlignment="1">
      <alignment horizontal="center"/>
    </xf>
    <xf numFmtId="0" fontId="10" fillId="0" borderId="0" xfId="23" applyFont="1" applyAlignment="1">
      <alignment horizontal="center"/>
      <protection/>
    </xf>
    <xf numFmtId="181" fontId="10" fillId="0" borderId="0" xfId="15" applyNumberFormat="1" applyFont="1" applyAlignment="1">
      <alignment horizontal="left"/>
    </xf>
    <xf numFmtId="181" fontId="13" fillId="0" borderId="0" xfId="15" applyNumberFormat="1" applyFont="1" applyAlignment="1">
      <alignment/>
    </xf>
    <xf numFmtId="0" fontId="10" fillId="0" borderId="0" xfId="23" applyFont="1">
      <alignment/>
      <protection/>
    </xf>
    <xf numFmtId="181" fontId="10" fillId="0" borderId="8" xfId="15" applyNumberFormat="1" applyFont="1" applyBorder="1" applyAlignment="1">
      <alignment/>
    </xf>
    <xf numFmtId="181" fontId="10" fillId="0" borderId="9" xfId="15" applyNumberFormat="1" applyFont="1" applyBorder="1" applyAlignment="1">
      <alignment/>
    </xf>
    <xf numFmtId="181" fontId="10" fillId="0" borderId="10" xfId="15" applyNumberFormat="1" applyFont="1" applyBorder="1" applyAlignment="1">
      <alignment/>
    </xf>
    <xf numFmtId="181" fontId="8" fillId="0" borderId="11" xfId="15" applyNumberFormat="1" applyFont="1" applyBorder="1" applyAlignment="1">
      <alignment/>
    </xf>
    <xf numFmtId="181" fontId="10" fillId="0" borderId="6" xfId="15" applyNumberFormat="1" applyFont="1" applyBorder="1" applyAlignment="1">
      <alignment/>
    </xf>
    <xf numFmtId="181" fontId="10" fillId="0" borderId="1" xfId="15" applyNumberFormat="1" applyFont="1" applyBorder="1" applyAlignment="1">
      <alignment/>
    </xf>
    <xf numFmtId="181" fontId="10" fillId="0" borderId="12" xfId="15" applyNumberFormat="1" applyFont="1" applyBorder="1" applyAlignment="1">
      <alignment/>
    </xf>
    <xf numFmtId="0" fontId="10" fillId="3" borderId="0" xfId="23" applyFont="1" applyFill="1" applyAlignment="1">
      <alignment horizontal="center"/>
      <protection/>
    </xf>
    <xf numFmtId="181" fontId="10" fillId="3" borderId="0" xfId="15" applyNumberFormat="1" applyFont="1" applyFill="1" applyBorder="1" applyAlignment="1">
      <alignment horizontal="left"/>
    </xf>
    <xf numFmtId="181" fontId="10" fillId="3" borderId="0" xfId="15" applyNumberFormat="1" applyFont="1" applyFill="1" applyAlignment="1">
      <alignment/>
    </xf>
    <xf numFmtId="43" fontId="10" fillId="3" borderId="7" xfId="15" applyNumberFormat="1" applyFont="1" applyFill="1" applyBorder="1" applyAlignment="1">
      <alignment horizontal="center"/>
    </xf>
    <xf numFmtId="0" fontId="10" fillId="3" borderId="0" xfId="23" applyFont="1" applyFill="1">
      <alignment/>
      <protection/>
    </xf>
    <xf numFmtId="0" fontId="10" fillId="0" borderId="0" xfId="23" applyFont="1" applyAlignment="1">
      <alignment horizontal="right"/>
      <protection/>
    </xf>
    <xf numFmtId="0" fontId="8" fillId="0" borderId="0" xfId="23" applyFont="1" applyAlignment="1">
      <alignment horizontal="center"/>
      <protection/>
    </xf>
    <xf numFmtId="0" fontId="8" fillId="0" borderId="6" xfId="23" applyFont="1" applyBorder="1" applyAlignment="1">
      <alignment horizontal="center"/>
      <protection/>
    </xf>
    <xf numFmtId="0" fontId="14" fillId="0" borderId="0" xfId="23" applyFont="1" applyAlignment="1">
      <alignment horizontal="center"/>
      <protection/>
    </xf>
    <xf numFmtId="3" fontId="10" fillId="0" borderId="0" xfId="23" applyNumberFormat="1" applyFont="1">
      <alignment/>
      <protection/>
    </xf>
    <xf numFmtId="179" fontId="10" fillId="0" borderId="0" xfId="18" applyFont="1" applyAlignment="1">
      <alignment/>
    </xf>
    <xf numFmtId="218" fontId="10" fillId="0" borderId="0" xfId="18" applyNumberFormat="1" applyFont="1" applyAlignment="1">
      <alignment/>
    </xf>
    <xf numFmtId="3" fontId="8" fillId="0" borderId="11" xfId="23" applyNumberFormat="1" applyFont="1" applyBorder="1">
      <alignment/>
      <protection/>
    </xf>
    <xf numFmtId="3" fontId="10" fillId="0" borderId="0" xfId="23" applyNumberFormat="1" applyFont="1" applyBorder="1">
      <alignment/>
      <protection/>
    </xf>
    <xf numFmtId="0" fontId="14" fillId="0" borderId="0" xfId="23" applyFont="1" applyBorder="1" applyAlignment="1">
      <alignment horizontal="center"/>
      <protection/>
    </xf>
    <xf numFmtId="15" fontId="8" fillId="0" borderId="0" xfId="23" applyNumberFormat="1" applyFont="1" applyAlignment="1" quotePrefix="1">
      <alignment horizontal="center"/>
      <protection/>
    </xf>
    <xf numFmtId="16" fontId="10" fillId="0" borderId="0" xfId="23" applyNumberFormat="1" applyFont="1" applyBorder="1" applyAlignment="1">
      <alignment horizontal="center"/>
      <protection/>
    </xf>
    <xf numFmtId="16" fontId="12" fillId="0" borderId="0" xfId="23" applyNumberFormat="1" applyFont="1" applyAlignment="1">
      <alignment horizontal="center"/>
      <protection/>
    </xf>
    <xf numFmtId="1" fontId="10" fillId="0" borderId="0" xfId="23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81" fontId="10" fillId="0" borderId="0" xfId="15" applyNumberFormat="1" applyFont="1" applyAlignment="1">
      <alignment horizontal="center"/>
    </xf>
    <xf numFmtId="16" fontId="10" fillId="0" borderId="0" xfId="23" applyNumberFormat="1" applyFont="1" applyAlignment="1">
      <alignment horizontal="center"/>
      <protection/>
    </xf>
    <xf numFmtId="0" fontId="10" fillId="0" borderId="0" xfId="23" applyFont="1" applyBorder="1">
      <alignment/>
      <protection/>
    </xf>
    <xf numFmtId="217" fontId="10" fillId="0" borderId="0" xfId="17" applyNumberFormat="1" applyFont="1" applyBorder="1" applyAlignment="1">
      <alignment/>
    </xf>
    <xf numFmtId="217" fontId="10" fillId="0" borderId="0" xfId="17" applyNumberFormat="1" applyFont="1" applyAlignment="1">
      <alignment/>
    </xf>
    <xf numFmtId="0" fontId="10" fillId="0" borderId="0" xfId="23" applyFont="1" quotePrefix="1">
      <alignment/>
      <protection/>
    </xf>
    <xf numFmtId="217" fontId="10" fillId="0" borderId="6" xfId="17" applyNumberFormat="1" applyFont="1" applyBorder="1" applyAlignment="1">
      <alignment/>
    </xf>
    <xf numFmtId="181" fontId="10" fillId="0" borderId="11" xfId="15" applyNumberFormat="1" applyFont="1" applyBorder="1" applyAlignment="1">
      <alignment/>
    </xf>
    <xf numFmtId="217" fontId="10" fillId="0" borderId="11" xfId="17" applyNumberFormat="1" applyFont="1" applyBorder="1" applyAlignment="1">
      <alignment/>
    </xf>
    <xf numFmtId="0" fontId="9" fillId="0" borderId="0" xfId="23" applyFont="1">
      <alignment/>
      <protection/>
    </xf>
    <xf numFmtId="181" fontId="2" fillId="0" borderId="0" xfId="15" applyNumberFormat="1" applyFont="1" applyBorder="1" applyAlignment="1">
      <alignment horizontal="center"/>
    </xf>
    <xf numFmtId="181" fontId="8" fillId="0" borderId="0" xfId="15" applyNumberFormat="1" applyFont="1" applyBorder="1" applyAlignment="1">
      <alignment horizontal="center"/>
    </xf>
    <xf numFmtId="209" fontId="8" fillId="0" borderId="0" xfId="15" applyNumberFormat="1" applyFont="1" applyBorder="1" applyAlignment="1" quotePrefix="1">
      <alignment horizontal="center"/>
    </xf>
    <xf numFmtId="0" fontId="15" fillId="0" borderId="0" xfId="23" applyFont="1" applyAlignment="1">
      <alignment horizontal="left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9" fillId="0" borderId="0" xfId="23" applyFont="1" applyAlignment="1">
      <alignment horizontal="left" vertical="center" wrapText="1"/>
      <protection/>
    </xf>
    <xf numFmtId="0" fontId="1" fillId="0" borderId="0" xfId="23" applyFont="1" applyAlignment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Comma_cashflow Q3" xfId="17"/>
    <cellStyle name="Comma_Mesiniaga 2002-3Q-KLSE" xfId="18"/>
    <cellStyle name="Currency" xfId="19"/>
    <cellStyle name="Currency [0]" xfId="20"/>
    <cellStyle name="Followed Hyperlink" xfId="21"/>
    <cellStyle name="Hyperlink" xfId="22"/>
    <cellStyle name="Normal_KLSE Habib 2002 Q3(f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workbookViewId="0" topLeftCell="A1">
      <selection activeCell="G46" sqref="G46"/>
    </sheetView>
  </sheetViews>
  <sheetFormatPr defaultColWidth="8.88671875" defaultRowHeight="15" customHeight="1"/>
  <cols>
    <col min="1" max="1" width="29.8867187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4.77734375" style="3" hidden="1" customWidth="1"/>
    <col min="7" max="7" width="11.6640625" style="3" customWidth="1"/>
    <col min="8" max="8" width="11.77734375" style="3" customWidth="1"/>
    <col min="9" max="9" width="2.77734375" style="3" customWidth="1"/>
    <col min="10" max="10" width="11.77734375" style="3" customWidth="1"/>
    <col min="11" max="11" width="12.105468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hidden="1" customWidth="1"/>
    <col min="19" max="19" width="11.3359375" style="3" customWidth="1"/>
    <col min="20" max="20" width="8.77734375" style="12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40</v>
      </c>
    </row>
    <row r="2" ht="15" customHeight="1">
      <c r="A2" s="5" t="s">
        <v>14</v>
      </c>
    </row>
    <row r="4" spans="1:21" s="6" customFormat="1" ht="18.75" customHeight="1">
      <c r="A4" s="17" t="s">
        <v>55</v>
      </c>
      <c r="B4" s="7"/>
      <c r="C4" s="7"/>
      <c r="D4" s="7"/>
      <c r="E4" s="7"/>
      <c r="F4" s="7"/>
      <c r="G4" s="7"/>
      <c r="H4" s="7"/>
      <c r="I4" s="7"/>
      <c r="J4" s="7"/>
      <c r="K4" s="7"/>
      <c r="M4" s="7"/>
      <c r="N4" s="7"/>
      <c r="O4" s="3"/>
      <c r="P4" s="3"/>
      <c r="Q4" s="3"/>
      <c r="R4" s="3"/>
      <c r="S4" s="3"/>
      <c r="T4" s="12"/>
      <c r="U4" s="3"/>
    </row>
    <row r="5" spans="1:21" s="6" customFormat="1" ht="1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M5" s="7"/>
      <c r="N5" s="7"/>
      <c r="O5" s="3"/>
      <c r="P5" s="3"/>
      <c r="Q5" s="3"/>
      <c r="R5" s="3"/>
      <c r="S5" s="3"/>
      <c r="T5" s="12"/>
      <c r="U5" s="3"/>
    </row>
    <row r="6" spans="1:21" s="6" customFormat="1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M6" s="7"/>
      <c r="N6" s="7"/>
      <c r="O6" s="3"/>
      <c r="P6" s="3"/>
      <c r="Q6" s="3"/>
      <c r="R6" s="3"/>
      <c r="S6" s="3"/>
      <c r="T6" s="12"/>
      <c r="U6" s="3"/>
    </row>
    <row r="7" spans="1:21" s="6" customFormat="1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M7" s="7"/>
      <c r="N7" s="7"/>
      <c r="O7" s="3"/>
      <c r="P7" s="3"/>
      <c r="Q7" s="3"/>
      <c r="R7" s="3"/>
      <c r="S7" s="3"/>
      <c r="T7" s="12"/>
      <c r="U7" s="3"/>
    </row>
    <row r="8" spans="1:21" s="6" customFormat="1" ht="15" customHeight="1">
      <c r="A8" s="17" t="s">
        <v>56</v>
      </c>
      <c r="B8" s="7"/>
      <c r="C8" s="7"/>
      <c r="D8" s="7"/>
      <c r="E8" s="7"/>
      <c r="F8" s="7"/>
      <c r="G8" s="7"/>
      <c r="H8" s="7"/>
      <c r="I8" s="7"/>
      <c r="J8" s="7"/>
      <c r="K8" s="7"/>
      <c r="M8" s="7"/>
      <c r="N8" s="7"/>
      <c r="O8" s="3"/>
      <c r="P8" s="3"/>
      <c r="Q8" s="3"/>
      <c r="R8" s="3"/>
      <c r="S8" s="3"/>
      <c r="T8" s="12"/>
      <c r="U8" s="3"/>
    </row>
    <row r="9" spans="1:21" s="6" customFormat="1" ht="1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M9" s="7"/>
      <c r="N9" s="7"/>
      <c r="O9" s="3"/>
      <c r="P9" s="3"/>
      <c r="Q9" s="3"/>
      <c r="R9" s="3"/>
      <c r="S9" s="3"/>
      <c r="T9" s="12"/>
      <c r="U9" s="3"/>
    </row>
    <row r="10" spans="1:21" s="10" customFormat="1" ht="15" customHeight="1">
      <c r="A10" s="8"/>
      <c r="B10" s="9" t="s">
        <v>3</v>
      </c>
      <c r="C10" s="9" t="s">
        <v>5</v>
      </c>
      <c r="D10" s="9" t="s">
        <v>6</v>
      </c>
      <c r="E10" s="9" t="s">
        <v>7</v>
      </c>
      <c r="F10" s="9"/>
      <c r="G10" s="9"/>
      <c r="H10" s="9"/>
      <c r="I10" s="9"/>
      <c r="J10" s="9"/>
      <c r="K10" s="9"/>
      <c r="M10" s="9"/>
      <c r="N10" s="9"/>
      <c r="O10" s="11"/>
      <c r="P10" s="11"/>
      <c r="Q10" s="11"/>
      <c r="R10" s="11"/>
      <c r="S10" s="102"/>
      <c r="T10" s="102"/>
      <c r="U10" s="9"/>
    </row>
    <row r="11" spans="1:21" s="30" customFormat="1" ht="15" customHeight="1">
      <c r="A11" s="28"/>
      <c r="B11" s="29"/>
      <c r="C11" s="29"/>
      <c r="D11" s="29"/>
      <c r="E11" s="29"/>
      <c r="F11" s="29"/>
      <c r="G11" s="103" t="s">
        <v>82</v>
      </c>
      <c r="H11" s="103"/>
      <c r="I11" s="29"/>
      <c r="J11" s="103" t="s">
        <v>82</v>
      </c>
      <c r="K11" s="103"/>
      <c r="M11" s="29"/>
      <c r="N11" s="29"/>
      <c r="O11" s="31"/>
      <c r="P11" s="31"/>
      <c r="Q11" s="31"/>
      <c r="R11" s="31"/>
      <c r="S11" s="29"/>
      <c r="T11" s="29"/>
      <c r="U11" s="29"/>
    </row>
    <row r="12" spans="1:21" s="30" customFormat="1" ht="15" customHeight="1">
      <c r="A12" s="28"/>
      <c r="B12" s="29" t="s">
        <v>4</v>
      </c>
      <c r="C12" s="29" t="s">
        <v>4</v>
      </c>
      <c r="D12" s="29" t="s">
        <v>4</v>
      </c>
      <c r="E12" s="29" t="s">
        <v>4</v>
      </c>
      <c r="F12" s="29"/>
      <c r="G12" s="104">
        <v>37711</v>
      </c>
      <c r="H12" s="104"/>
      <c r="I12" s="32"/>
      <c r="J12" s="104">
        <v>37711</v>
      </c>
      <c r="K12" s="104"/>
      <c r="M12" s="29"/>
      <c r="N12" s="29"/>
      <c r="O12" s="29"/>
      <c r="P12" s="29"/>
      <c r="Q12" s="29"/>
      <c r="R12" s="29"/>
      <c r="S12" s="29"/>
      <c r="T12" s="33"/>
      <c r="U12" s="29"/>
    </row>
    <row r="13" spans="1:21" s="30" customFormat="1" ht="15" customHeight="1">
      <c r="A13" s="34"/>
      <c r="B13" s="35" t="s">
        <v>8</v>
      </c>
      <c r="C13" s="35" t="s">
        <v>9</v>
      </c>
      <c r="D13" s="35" t="s">
        <v>10</v>
      </c>
      <c r="E13" s="35" t="s">
        <v>12</v>
      </c>
      <c r="F13" s="29"/>
      <c r="G13" s="36">
        <v>2003</v>
      </c>
      <c r="H13" s="36">
        <v>2002</v>
      </c>
      <c r="I13" s="32"/>
      <c r="J13" s="32">
        <f>G13</f>
        <v>2003</v>
      </c>
      <c r="K13" s="32">
        <f>H13</f>
        <v>2002</v>
      </c>
      <c r="M13" s="29"/>
      <c r="N13" s="29"/>
      <c r="O13" s="29"/>
      <c r="P13" s="29"/>
      <c r="Q13" s="29"/>
      <c r="R13" s="29"/>
      <c r="S13" s="35"/>
      <c r="T13" s="37"/>
      <c r="U13" s="35"/>
    </row>
    <row r="14" spans="1:21" s="39" customFormat="1" ht="18.75" customHeight="1">
      <c r="A14" s="28"/>
      <c r="B14" s="38" t="s">
        <v>1</v>
      </c>
      <c r="C14" s="38" t="s">
        <v>1</v>
      </c>
      <c r="D14" s="38" t="s">
        <v>1</v>
      </c>
      <c r="E14" s="38" t="s">
        <v>1</v>
      </c>
      <c r="F14" s="38"/>
      <c r="G14" s="38" t="s">
        <v>1</v>
      </c>
      <c r="H14" s="38" t="s">
        <v>1</v>
      </c>
      <c r="I14" s="38"/>
      <c r="J14" s="38" t="s">
        <v>1</v>
      </c>
      <c r="K14" s="38" t="s">
        <v>1</v>
      </c>
      <c r="M14" s="38"/>
      <c r="N14" s="38"/>
      <c r="O14" s="38"/>
      <c r="P14" s="38"/>
      <c r="Q14" s="38"/>
      <c r="R14" s="38"/>
      <c r="S14" s="38"/>
      <c r="T14" s="40"/>
      <c r="U14" s="38"/>
    </row>
    <row r="15" spans="1:21" s="39" customFormat="1" ht="15" customHeight="1">
      <c r="A15" s="28"/>
      <c r="B15" s="38"/>
      <c r="C15" s="38"/>
      <c r="D15" s="38"/>
      <c r="E15" s="38"/>
      <c r="F15" s="38"/>
      <c r="G15" s="38"/>
      <c r="H15" s="38"/>
      <c r="I15" s="38"/>
      <c r="J15" s="38"/>
      <c r="K15" s="38"/>
      <c r="M15" s="38"/>
      <c r="N15" s="38"/>
      <c r="O15" s="38"/>
      <c r="P15" s="38"/>
      <c r="Q15" s="38"/>
      <c r="R15" s="38"/>
      <c r="S15" s="38"/>
      <c r="T15" s="40"/>
      <c r="U15" s="38"/>
    </row>
    <row r="16" spans="1:21" s="30" customFormat="1" ht="15" customHeight="1">
      <c r="A16" s="28" t="s">
        <v>11</v>
      </c>
      <c r="B16" s="29">
        <v>18450</v>
      </c>
      <c r="C16" s="29" t="e">
        <f>#REF!/1000</f>
        <v>#REF!</v>
      </c>
      <c r="D16" s="29">
        <v>24589</v>
      </c>
      <c r="E16" s="29">
        <v>49796</v>
      </c>
      <c r="F16" s="29"/>
      <c r="G16" s="29">
        <v>27686</v>
      </c>
      <c r="H16" s="29">
        <v>19885</v>
      </c>
      <c r="I16" s="28"/>
      <c r="J16" s="29">
        <v>27686</v>
      </c>
      <c r="K16" s="29">
        <v>19885</v>
      </c>
      <c r="M16" s="28"/>
      <c r="N16" s="28"/>
      <c r="O16" s="28"/>
      <c r="P16" s="28"/>
      <c r="Q16" s="28"/>
      <c r="R16" s="28"/>
      <c r="S16" s="28"/>
      <c r="T16" s="41"/>
      <c r="U16" s="28"/>
    </row>
    <row r="17" spans="1:21" s="30" customFormat="1" ht="15" customHeight="1">
      <c r="A17" s="28"/>
      <c r="B17" s="29"/>
      <c r="C17" s="29"/>
      <c r="D17" s="29"/>
      <c r="E17" s="29"/>
      <c r="F17" s="29"/>
      <c r="G17" s="29"/>
      <c r="H17" s="29"/>
      <c r="I17" s="28"/>
      <c r="J17" s="29"/>
      <c r="K17" s="29"/>
      <c r="M17" s="28"/>
      <c r="N17" s="28"/>
      <c r="O17" s="28"/>
      <c r="P17" s="28"/>
      <c r="Q17" s="28"/>
      <c r="R17" s="28"/>
      <c r="S17" s="28"/>
      <c r="T17" s="41"/>
      <c r="U17" s="28"/>
    </row>
    <row r="18" spans="1:21" s="27" customFormat="1" ht="15" customHeight="1">
      <c r="A18" s="23" t="s">
        <v>13</v>
      </c>
      <c r="B18" s="42">
        <v>3378</v>
      </c>
      <c r="C18" s="43" t="e">
        <f>#REF!/1000</f>
        <v>#REF!</v>
      </c>
      <c r="D18" s="43">
        <v>3282</v>
      </c>
      <c r="E18" s="44">
        <v>3739</v>
      </c>
      <c r="F18" s="45"/>
      <c r="G18" s="45">
        <v>228</v>
      </c>
      <c r="H18" s="45">
        <v>206</v>
      </c>
      <c r="I18" s="23"/>
      <c r="J18" s="45">
        <v>228</v>
      </c>
      <c r="K18" s="45">
        <v>206</v>
      </c>
      <c r="M18" s="45"/>
      <c r="N18" s="28"/>
      <c r="O18" s="23"/>
      <c r="P18" s="23"/>
      <c r="Q18" s="23"/>
      <c r="R18" s="23"/>
      <c r="S18" s="23"/>
      <c r="T18" s="25"/>
      <c r="U18" s="23"/>
    </row>
    <row r="19" spans="1:21" s="27" customFormat="1" ht="15" customHeight="1">
      <c r="A19" s="23"/>
      <c r="B19" s="46"/>
      <c r="C19" s="45"/>
      <c r="D19" s="45"/>
      <c r="E19" s="47"/>
      <c r="F19" s="45"/>
      <c r="G19" s="45"/>
      <c r="H19" s="45"/>
      <c r="I19" s="23"/>
      <c r="J19" s="45"/>
      <c r="K19" s="45"/>
      <c r="M19" s="45"/>
      <c r="N19" s="28"/>
      <c r="O19" s="23"/>
      <c r="P19" s="23"/>
      <c r="Q19" s="23"/>
      <c r="R19" s="23"/>
      <c r="S19" s="23"/>
      <c r="T19" s="25"/>
      <c r="U19" s="23"/>
    </row>
    <row r="20" spans="1:21" s="27" customFormat="1" ht="15" customHeight="1">
      <c r="A20" s="23" t="s">
        <v>30</v>
      </c>
      <c r="B20" s="46">
        <v>1193</v>
      </c>
      <c r="C20" s="45" t="e">
        <f>#REF!/1000</f>
        <v>#REF!</v>
      </c>
      <c r="D20" s="45">
        <v>723</v>
      </c>
      <c r="E20" s="47">
        <v>1323</v>
      </c>
      <c r="F20" s="45"/>
      <c r="G20" s="48">
        <v>-27159</v>
      </c>
      <c r="H20" s="48">
        <v>-19459</v>
      </c>
      <c r="I20" s="23"/>
      <c r="J20" s="48">
        <v>-27159</v>
      </c>
      <c r="K20" s="48">
        <v>-19459</v>
      </c>
      <c r="M20" s="45"/>
      <c r="N20" s="28"/>
      <c r="O20" s="23"/>
      <c r="P20" s="23"/>
      <c r="Q20" s="23"/>
      <c r="R20" s="23"/>
      <c r="S20" s="23"/>
      <c r="T20" s="25"/>
      <c r="U20" s="23"/>
    </row>
    <row r="21" spans="1:21" s="27" customFormat="1" ht="15" customHeight="1">
      <c r="A21" s="23"/>
      <c r="B21" s="45"/>
      <c r="C21" s="45"/>
      <c r="D21" s="45"/>
      <c r="E21" s="45"/>
      <c r="F21" s="45"/>
      <c r="G21" s="45"/>
      <c r="H21" s="45"/>
      <c r="I21" s="23"/>
      <c r="J21" s="45"/>
      <c r="K21" s="45"/>
      <c r="M21" s="23"/>
      <c r="N21" s="28"/>
      <c r="O21" s="23"/>
      <c r="P21" s="23"/>
      <c r="Q21" s="23"/>
      <c r="R21" s="23"/>
      <c r="S21" s="23"/>
      <c r="T21" s="25"/>
      <c r="U21" s="23"/>
    </row>
    <row r="22" spans="1:21" s="27" customFormat="1" ht="15" customHeight="1">
      <c r="A22" s="28" t="s">
        <v>57</v>
      </c>
      <c r="B22" s="45">
        <f>SUM(B18:B20)</f>
        <v>4571</v>
      </c>
      <c r="C22" s="45" t="e">
        <f>SUM(C18:C20)</f>
        <v>#REF!</v>
      </c>
      <c r="D22" s="45">
        <f>SUM(D18:D20)</f>
        <v>4005</v>
      </c>
      <c r="E22" s="45">
        <f>SUM(E18:E20)</f>
        <v>5062</v>
      </c>
      <c r="F22" s="45"/>
      <c r="G22" s="45">
        <f>SUM(G16:G20)</f>
        <v>755</v>
      </c>
      <c r="H22" s="45">
        <f>SUM(H16:H20)</f>
        <v>632</v>
      </c>
      <c r="I22" s="45"/>
      <c r="J22" s="45">
        <f>SUM(J16:J20)</f>
        <v>755</v>
      </c>
      <c r="K22" s="45">
        <f>SUM(K16:K20)</f>
        <v>632</v>
      </c>
      <c r="M22" s="45"/>
      <c r="N22" s="28"/>
      <c r="O22" s="45"/>
      <c r="P22" s="45"/>
      <c r="Q22" s="45"/>
      <c r="R22" s="45"/>
      <c r="S22" s="45"/>
      <c r="T22" s="49"/>
      <c r="U22" s="45"/>
    </row>
    <row r="23" spans="1:21" s="27" customFormat="1" ht="15" customHeight="1">
      <c r="A23" s="28"/>
      <c r="B23" s="45"/>
      <c r="C23" s="45"/>
      <c r="D23" s="45"/>
      <c r="E23" s="45"/>
      <c r="F23" s="45"/>
      <c r="G23" s="45"/>
      <c r="H23" s="45"/>
      <c r="I23" s="45"/>
      <c r="J23" s="45"/>
      <c r="K23" s="45"/>
      <c r="M23" s="45"/>
      <c r="N23" s="28"/>
      <c r="O23" s="45"/>
      <c r="P23" s="45"/>
      <c r="Q23" s="45"/>
      <c r="R23" s="45"/>
      <c r="S23" s="45"/>
      <c r="T23" s="49"/>
      <c r="U23" s="45"/>
    </row>
    <row r="24" spans="1:21" s="27" customFormat="1" ht="15" customHeight="1">
      <c r="A24" s="23" t="s">
        <v>83</v>
      </c>
      <c r="B24" s="45"/>
      <c r="C24" s="45"/>
      <c r="D24" s="45"/>
      <c r="E24" s="45"/>
      <c r="F24" s="45"/>
      <c r="G24" s="45">
        <v>-173</v>
      </c>
      <c r="H24" s="45">
        <v>-218</v>
      </c>
      <c r="I24" s="45"/>
      <c r="J24" s="45">
        <v>-173</v>
      </c>
      <c r="K24" s="45">
        <v>-218</v>
      </c>
      <c r="M24" s="45"/>
      <c r="N24" s="28"/>
      <c r="O24" s="45"/>
      <c r="P24" s="45"/>
      <c r="Q24" s="45"/>
      <c r="R24" s="45"/>
      <c r="S24" s="45"/>
      <c r="T24" s="49"/>
      <c r="U24" s="45"/>
    </row>
    <row r="25" spans="1:21" s="27" customFormat="1" ht="15" customHeight="1">
      <c r="A25" s="28"/>
      <c r="B25" s="45"/>
      <c r="C25" s="45"/>
      <c r="D25" s="45"/>
      <c r="E25" s="45"/>
      <c r="F25" s="45"/>
      <c r="G25" s="45"/>
      <c r="H25" s="45"/>
      <c r="I25" s="45"/>
      <c r="J25" s="45"/>
      <c r="K25" s="45"/>
      <c r="M25" s="45"/>
      <c r="N25" s="28"/>
      <c r="O25" s="45"/>
      <c r="P25" s="45"/>
      <c r="Q25" s="45"/>
      <c r="R25" s="45"/>
      <c r="S25" s="45"/>
      <c r="T25" s="49"/>
      <c r="U25" s="45"/>
    </row>
    <row r="26" spans="1:21" s="27" customFormat="1" ht="15" customHeight="1">
      <c r="A26" s="23" t="s">
        <v>84</v>
      </c>
      <c r="B26" s="26">
        <v>326</v>
      </c>
      <c r="C26" s="26" t="e">
        <f>#REF!/1000</f>
        <v>#REF!</v>
      </c>
      <c r="D26" s="26">
        <v>268</v>
      </c>
      <c r="E26" s="26">
        <v>616</v>
      </c>
      <c r="F26" s="26"/>
      <c r="G26" s="50">
        <v>8</v>
      </c>
      <c r="H26" s="50">
        <v>7</v>
      </c>
      <c r="I26" s="23"/>
      <c r="J26" s="50">
        <v>8</v>
      </c>
      <c r="K26" s="50">
        <v>7</v>
      </c>
      <c r="M26" s="45"/>
      <c r="N26" s="28"/>
      <c r="O26" s="23"/>
      <c r="P26" s="23"/>
      <c r="Q26" s="23"/>
      <c r="R26" s="23"/>
      <c r="S26" s="23"/>
      <c r="T26" s="25"/>
      <c r="U26" s="23"/>
    </row>
    <row r="27" spans="1:21" s="27" customFormat="1" ht="15" customHeight="1">
      <c r="A27" s="23"/>
      <c r="B27" s="45"/>
      <c r="C27" s="45"/>
      <c r="D27" s="45"/>
      <c r="E27" s="45"/>
      <c r="F27" s="45"/>
      <c r="G27" s="45"/>
      <c r="H27" s="45"/>
      <c r="I27" s="45"/>
      <c r="J27" s="45"/>
      <c r="K27" s="45"/>
      <c r="M27" s="45"/>
      <c r="N27" s="28"/>
      <c r="O27" s="45"/>
      <c r="P27" s="45"/>
      <c r="Q27" s="45"/>
      <c r="R27" s="45"/>
      <c r="S27" s="45"/>
      <c r="T27" s="49"/>
      <c r="U27" s="45"/>
    </row>
    <row r="28" spans="1:21" s="27" customFormat="1" ht="15" customHeight="1">
      <c r="A28" s="28" t="s">
        <v>64</v>
      </c>
      <c r="B28" s="28" t="e">
        <f>#REF!-B26</f>
        <v>#REF!</v>
      </c>
      <c r="C28" s="28" t="e">
        <f>#REF!-C26</f>
        <v>#REF!</v>
      </c>
      <c r="D28" s="28" t="e">
        <f>#REF!-D26</f>
        <v>#REF!</v>
      </c>
      <c r="E28" s="28" t="e">
        <f>#REF!-E26</f>
        <v>#REF!</v>
      </c>
      <c r="F28" s="28"/>
      <c r="G28" s="28">
        <f>SUM(G22:G26)</f>
        <v>590</v>
      </c>
      <c r="H28" s="28">
        <f>SUM(H22:H26)</f>
        <v>421</v>
      </c>
      <c r="I28" s="28"/>
      <c r="J28" s="28">
        <f>SUM(J22:J26)</f>
        <v>590</v>
      </c>
      <c r="K28" s="28">
        <f>SUM(K22:K26)</f>
        <v>421</v>
      </c>
      <c r="M28" s="28"/>
      <c r="N28" s="28"/>
      <c r="O28" s="28"/>
      <c r="P28" s="28"/>
      <c r="Q28" s="28"/>
      <c r="R28" s="28"/>
      <c r="S28" s="28"/>
      <c r="T28" s="41"/>
      <c r="U28" s="28"/>
    </row>
    <row r="29" spans="1:21" s="27" customFormat="1" ht="15" customHeight="1">
      <c r="A29" s="23" t="s">
        <v>46</v>
      </c>
      <c r="B29" s="26">
        <v>175</v>
      </c>
      <c r="C29" s="26" t="e">
        <f>#REF!/1000</f>
        <v>#REF!</v>
      </c>
      <c r="D29" s="26">
        <v>259</v>
      </c>
      <c r="E29" s="26">
        <v>1722</v>
      </c>
      <c r="F29" s="26"/>
      <c r="G29" s="50">
        <v>-146</v>
      </c>
      <c r="H29" s="50">
        <v>-156</v>
      </c>
      <c r="I29" s="45"/>
      <c r="J29" s="50">
        <v>-146</v>
      </c>
      <c r="K29" s="50">
        <v>-156</v>
      </c>
      <c r="M29" s="45"/>
      <c r="N29" s="28"/>
      <c r="O29" s="23"/>
      <c r="P29" s="45"/>
      <c r="Q29" s="23"/>
      <c r="R29" s="23"/>
      <c r="S29" s="23"/>
      <c r="T29" s="25"/>
      <c r="U29" s="23"/>
    </row>
    <row r="30" spans="1:21" s="27" customFormat="1" ht="15" customHeight="1">
      <c r="A30" s="23"/>
      <c r="B30" s="26"/>
      <c r="C30" s="26"/>
      <c r="D30" s="26"/>
      <c r="E30" s="26"/>
      <c r="F30" s="26"/>
      <c r="G30" s="26"/>
      <c r="H30" s="26"/>
      <c r="I30" s="45"/>
      <c r="J30" s="26"/>
      <c r="K30" s="26"/>
      <c r="M30" s="45"/>
      <c r="N30" s="28"/>
      <c r="O30" s="23"/>
      <c r="P30" s="45"/>
      <c r="Q30" s="23"/>
      <c r="R30" s="23"/>
      <c r="S30" s="23"/>
      <c r="T30" s="25"/>
      <c r="U30" s="23"/>
    </row>
    <row r="31" spans="1:21" s="27" customFormat="1" ht="15" customHeight="1">
      <c r="A31" s="28" t="s">
        <v>65</v>
      </c>
      <c r="B31" s="28" t="e">
        <f>#REF!-B28</f>
        <v>#REF!</v>
      </c>
      <c r="C31" s="28" t="e">
        <f>#REF!-C28</f>
        <v>#REF!</v>
      </c>
      <c r="D31" s="28" t="e">
        <f>#REF!-D28</f>
        <v>#REF!</v>
      </c>
      <c r="E31" s="28" t="e">
        <f>#REF!-E28</f>
        <v>#REF!</v>
      </c>
      <c r="F31" s="28"/>
      <c r="G31" s="28">
        <f>G28+G29</f>
        <v>444</v>
      </c>
      <c r="H31" s="28">
        <f>H28+H29</f>
        <v>265</v>
      </c>
      <c r="I31" s="28"/>
      <c r="J31" s="28">
        <f>J28+J29</f>
        <v>444</v>
      </c>
      <c r="K31" s="28">
        <f>K28+K29</f>
        <v>265</v>
      </c>
      <c r="M31" s="28"/>
      <c r="N31" s="28"/>
      <c r="O31" s="28"/>
      <c r="P31" s="28"/>
      <c r="Q31" s="28"/>
      <c r="R31" s="28"/>
      <c r="S31" s="28"/>
      <c r="T31" s="41"/>
      <c r="U31" s="28"/>
    </row>
    <row r="32" spans="1:21" s="27" customFormat="1" ht="15" customHeight="1">
      <c r="A32" s="23" t="s">
        <v>41</v>
      </c>
      <c r="B32" s="26">
        <v>175</v>
      </c>
      <c r="C32" s="26" t="e">
        <f>#REF!/1000</f>
        <v>#REF!</v>
      </c>
      <c r="D32" s="26">
        <v>259</v>
      </c>
      <c r="E32" s="26">
        <v>1722</v>
      </c>
      <c r="F32" s="26"/>
      <c r="G32" s="50">
        <v>0</v>
      </c>
      <c r="H32" s="50">
        <v>0</v>
      </c>
      <c r="I32" s="45"/>
      <c r="J32" s="50">
        <v>0</v>
      </c>
      <c r="K32" s="50">
        <v>0</v>
      </c>
      <c r="M32" s="45"/>
      <c r="N32" s="28"/>
      <c r="O32" s="23"/>
      <c r="P32" s="45"/>
      <c r="Q32" s="23"/>
      <c r="R32" s="23"/>
      <c r="S32" s="23"/>
      <c r="T32" s="25"/>
      <c r="U32" s="23"/>
    </row>
    <row r="33" spans="1:21" s="27" customFormat="1" ht="15" customHeight="1">
      <c r="A33" s="23"/>
      <c r="B33" s="26"/>
      <c r="C33" s="26"/>
      <c r="D33" s="26"/>
      <c r="E33" s="26"/>
      <c r="F33" s="26"/>
      <c r="G33" s="26"/>
      <c r="H33" s="26"/>
      <c r="I33" s="45"/>
      <c r="J33" s="26"/>
      <c r="K33" s="26"/>
      <c r="M33" s="45"/>
      <c r="N33" s="28"/>
      <c r="O33" s="23"/>
      <c r="P33" s="45"/>
      <c r="Q33" s="23"/>
      <c r="R33" s="23"/>
      <c r="S33" s="23"/>
      <c r="T33" s="25"/>
      <c r="U33" s="23"/>
    </row>
    <row r="34" spans="1:21" s="27" customFormat="1" ht="15" customHeight="1" thickBot="1">
      <c r="A34" s="28" t="s">
        <v>66</v>
      </c>
      <c r="B34" s="28" t="e">
        <f>+B28-B29</f>
        <v>#REF!</v>
      </c>
      <c r="C34" s="28" t="e">
        <f>C28-C29</f>
        <v>#REF!</v>
      </c>
      <c r="D34" s="28" t="e">
        <f>+D28-D29</f>
        <v>#REF!</v>
      </c>
      <c r="E34" s="28" t="e">
        <f>+E28-E29</f>
        <v>#REF!</v>
      </c>
      <c r="F34" s="28"/>
      <c r="G34" s="51">
        <f>+G31+G32</f>
        <v>444</v>
      </c>
      <c r="H34" s="51">
        <f>+H31+H32</f>
        <v>265</v>
      </c>
      <c r="I34" s="28"/>
      <c r="J34" s="51">
        <f>+J31+J32</f>
        <v>444</v>
      </c>
      <c r="K34" s="51">
        <f>+K31+K32</f>
        <v>265</v>
      </c>
      <c r="M34" s="28"/>
      <c r="N34" s="28"/>
      <c r="O34" s="28"/>
      <c r="P34" s="28"/>
      <c r="Q34" s="28"/>
      <c r="R34" s="28"/>
      <c r="S34" s="28"/>
      <c r="T34" s="41"/>
      <c r="U34" s="28"/>
    </row>
    <row r="35" spans="1:21" s="24" customFormat="1" ht="15" customHeight="1" thickTop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M35" s="23"/>
      <c r="N35" s="28"/>
      <c r="O35" s="23"/>
      <c r="P35" s="23"/>
      <c r="Q35" s="23"/>
      <c r="R35" s="23"/>
      <c r="S35" s="23"/>
      <c r="T35" s="25"/>
      <c r="U35" s="23"/>
    </row>
    <row r="36" spans="1:21" s="24" customFormat="1" ht="1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M36" s="23"/>
      <c r="N36" s="28"/>
      <c r="O36" s="23"/>
      <c r="P36" s="23"/>
      <c r="Q36" s="23"/>
      <c r="R36" s="23"/>
      <c r="S36" s="23"/>
      <c r="T36" s="25"/>
      <c r="U36" s="23"/>
    </row>
    <row r="37" spans="1:21" s="27" customFormat="1" ht="15" customHeight="1">
      <c r="A37" s="23" t="s">
        <v>42</v>
      </c>
      <c r="B37" s="23"/>
      <c r="C37" s="23"/>
      <c r="D37" s="23"/>
      <c r="E37" s="23"/>
      <c r="F37" s="23"/>
      <c r="G37" s="52">
        <f>G34/74000*100</f>
        <v>0.6</v>
      </c>
      <c r="H37" s="52">
        <f>H34/74000*100</f>
        <v>0.3581081081081081</v>
      </c>
      <c r="I37" s="52"/>
      <c r="J37" s="52">
        <f>J34/74000*100</f>
        <v>0.6</v>
      </c>
      <c r="K37" s="52">
        <f>K34/74000*100</f>
        <v>0.3581081081081081</v>
      </c>
      <c r="M37" s="52"/>
      <c r="N37" s="28"/>
      <c r="O37" s="23"/>
      <c r="P37" s="23"/>
      <c r="Q37" s="23"/>
      <c r="R37" s="23"/>
      <c r="S37" s="23"/>
      <c r="T37" s="25"/>
      <c r="U37" s="23"/>
    </row>
    <row r="38" spans="1:21" s="27" customFormat="1" ht="15" customHeight="1">
      <c r="A38" s="23"/>
      <c r="B38" s="23"/>
      <c r="C38" s="23"/>
      <c r="D38" s="23"/>
      <c r="E38" s="23"/>
      <c r="F38" s="23"/>
      <c r="G38" s="52"/>
      <c r="H38" s="52"/>
      <c r="I38" s="52"/>
      <c r="J38" s="52"/>
      <c r="K38" s="52"/>
      <c r="M38" s="52"/>
      <c r="N38" s="28"/>
      <c r="O38" s="23"/>
      <c r="P38" s="23"/>
      <c r="Q38" s="23"/>
      <c r="R38" s="23"/>
      <c r="S38" s="23"/>
      <c r="T38" s="25"/>
      <c r="U38" s="23"/>
    </row>
    <row r="39" spans="1:21" s="24" customFormat="1" ht="15" customHeight="1">
      <c r="A39" s="23" t="s">
        <v>43</v>
      </c>
      <c r="B39" s="22"/>
      <c r="C39" s="23"/>
      <c r="D39" s="23"/>
      <c r="E39" s="23"/>
      <c r="F39" s="23"/>
      <c r="G39" s="45" t="s">
        <v>31</v>
      </c>
      <c r="H39" s="45" t="s">
        <v>31</v>
      </c>
      <c r="I39" s="45"/>
      <c r="J39" s="45" t="s">
        <v>31</v>
      </c>
      <c r="K39" s="45" t="s">
        <v>31</v>
      </c>
      <c r="M39" s="23"/>
      <c r="N39" s="28"/>
      <c r="O39" s="22"/>
      <c r="P39" s="22"/>
      <c r="Q39" s="22"/>
      <c r="R39" s="22"/>
      <c r="S39" s="23"/>
      <c r="T39" s="25"/>
      <c r="U39" s="23"/>
    </row>
    <row r="40" spans="1:20" s="24" customFormat="1" ht="15" customHeight="1">
      <c r="A40" s="22"/>
      <c r="B40" s="22"/>
      <c r="C40" s="23"/>
      <c r="D40" s="23"/>
      <c r="E40" s="23"/>
      <c r="F40" s="23"/>
      <c r="G40" s="23"/>
      <c r="H40" s="23"/>
      <c r="I40" s="22"/>
      <c r="J40" s="23"/>
      <c r="L40" s="23"/>
      <c r="M40" s="23"/>
      <c r="N40" s="28"/>
      <c r="O40" s="22"/>
      <c r="P40" s="22"/>
      <c r="Q40" s="22"/>
      <c r="R40" s="22"/>
      <c r="S40" s="27"/>
      <c r="T40" s="53"/>
    </row>
    <row r="41" spans="1:20" s="24" customFormat="1" ht="15" customHeight="1">
      <c r="A41" s="13" t="s">
        <v>58</v>
      </c>
      <c r="B41" s="22"/>
      <c r="C41" s="23"/>
      <c r="D41" s="23"/>
      <c r="E41" s="23"/>
      <c r="F41" s="23"/>
      <c r="G41" s="54"/>
      <c r="J41" s="22"/>
      <c r="N41" s="28"/>
      <c r="S41" s="27"/>
      <c r="T41" s="53"/>
    </row>
    <row r="42" spans="1:20" s="24" customFormat="1" ht="15" customHeight="1">
      <c r="A42" s="22"/>
      <c r="B42" s="22"/>
      <c r="C42" s="22"/>
      <c r="D42" s="22"/>
      <c r="E42" s="22"/>
      <c r="F42" s="22"/>
      <c r="G42" s="55"/>
      <c r="H42" s="22"/>
      <c r="K42" s="22"/>
      <c r="L42" s="55"/>
      <c r="M42" s="23"/>
      <c r="N42" s="28"/>
      <c r="O42" s="22"/>
      <c r="P42" s="22"/>
      <c r="Q42" s="22"/>
      <c r="R42" s="22"/>
      <c r="S42" s="27"/>
      <c r="T42" s="53"/>
    </row>
    <row r="43" spans="1:20" s="24" customFormat="1" ht="15" customHeight="1">
      <c r="A43" s="22"/>
      <c r="B43" s="23"/>
      <c r="C43" s="23"/>
      <c r="D43" s="23"/>
      <c r="E43" s="23"/>
      <c r="F43" s="22"/>
      <c r="G43" s="22"/>
      <c r="H43" s="22"/>
      <c r="K43" s="22"/>
      <c r="L43" s="22"/>
      <c r="M43" s="23"/>
      <c r="O43" s="22"/>
      <c r="P43" s="22"/>
      <c r="Q43" s="22"/>
      <c r="R43" s="22"/>
      <c r="S43" s="22"/>
      <c r="T43" s="53"/>
    </row>
    <row r="44" spans="1:20" s="24" customFormat="1" ht="15" customHeight="1">
      <c r="A44" s="22"/>
      <c r="B44" s="23"/>
      <c r="C44" s="23"/>
      <c r="D44" s="23"/>
      <c r="E44" s="23"/>
      <c r="F44" s="22"/>
      <c r="G44" s="22"/>
      <c r="H44" s="22"/>
      <c r="K44" s="22"/>
      <c r="L44" s="22"/>
      <c r="M44" s="23"/>
      <c r="O44" s="22"/>
      <c r="P44" s="22"/>
      <c r="Q44" s="22"/>
      <c r="R44" s="22"/>
      <c r="S44" s="22"/>
      <c r="T44" s="53"/>
    </row>
    <row r="45" spans="1:20" s="24" customFormat="1" ht="15" customHeight="1">
      <c r="A45" s="22"/>
      <c r="B45" s="23"/>
      <c r="C45" s="23"/>
      <c r="D45" s="23"/>
      <c r="E45" s="23"/>
      <c r="F45" s="22"/>
      <c r="G45" s="22"/>
      <c r="H45" s="22"/>
      <c r="K45" s="22"/>
      <c r="M45" s="23"/>
      <c r="O45" s="22"/>
      <c r="P45" s="22"/>
      <c r="Q45" s="22"/>
      <c r="R45" s="22"/>
      <c r="S45" s="22"/>
      <c r="T45" s="53"/>
    </row>
    <row r="46" spans="1:20" s="24" customFormat="1" ht="15" customHeight="1">
      <c r="A46" s="22"/>
      <c r="B46" s="23"/>
      <c r="C46" s="23"/>
      <c r="D46" s="23"/>
      <c r="E46" s="23"/>
      <c r="F46" s="22"/>
      <c r="G46" s="23"/>
      <c r="H46" s="22"/>
      <c r="K46" s="22"/>
      <c r="L46" s="55"/>
      <c r="M46" s="23"/>
      <c r="O46" s="22"/>
      <c r="P46" s="22"/>
      <c r="Q46" s="22"/>
      <c r="R46" s="22"/>
      <c r="S46" s="22"/>
      <c r="T46" s="53"/>
    </row>
    <row r="47" spans="1:20" s="24" customFormat="1" ht="15" customHeight="1">
      <c r="A47" s="22"/>
      <c r="B47" s="23"/>
      <c r="C47" s="23"/>
      <c r="D47" s="23"/>
      <c r="E47" s="23"/>
      <c r="F47" s="22"/>
      <c r="H47" s="22"/>
      <c r="K47" s="22"/>
      <c r="M47" s="23"/>
      <c r="N47" s="23"/>
      <c r="O47" s="22"/>
      <c r="P47" s="22"/>
      <c r="Q47" s="22"/>
      <c r="R47" s="22"/>
      <c r="S47" s="23"/>
      <c r="T47" s="53"/>
    </row>
    <row r="48" spans="1:20" s="24" customFormat="1" ht="15" customHeight="1">
      <c r="A48" s="22"/>
      <c r="B48" s="23"/>
      <c r="C48" s="23"/>
      <c r="D48" s="23"/>
      <c r="E48" s="23"/>
      <c r="F48" s="22"/>
      <c r="G48" s="22"/>
      <c r="H48" s="22"/>
      <c r="P48" s="22"/>
      <c r="T48" s="53"/>
    </row>
    <row r="49" spans="1:20" s="24" customFormat="1" ht="15" customHeight="1">
      <c r="A49" s="22"/>
      <c r="B49" s="23"/>
      <c r="C49" s="23"/>
      <c r="D49" s="23"/>
      <c r="E49" s="23"/>
      <c r="F49" s="22"/>
      <c r="G49" s="23"/>
      <c r="H49" s="23"/>
      <c r="S49" s="27"/>
      <c r="T49" s="53"/>
    </row>
    <row r="50" spans="1:20" s="24" customFormat="1" ht="15" customHeight="1">
      <c r="A50" s="22"/>
      <c r="B50" s="23"/>
      <c r="C50" s="23"/>
      <c r="D50" s="23"/>
      <c r="E50" s="23"/>
      <c r="F50" s="22"/>
      <c r="G50" s="23"/>
      <c r="H50" s="23"/>
      <c r="K50" s="22"/>
      <c r="S50" s="27"/>
      <c r="T50" s="53"/>
    </row>
    <row r="51" spans="1:20" s="24" customFormat="1" ht="15" customHeight="1">
      <c r="A51" s="22"/>
      <c r="B51" s="23"/>
      <c r="C51" s="23"/>
      <c r="D51" s="23"/>
      <c r="E51" s="23"/>
      <c r="F51" s="22"/>
      <c r="G51" s="22"/>
      <c r="H51" s="22"/>
      <c r="S51" s="27"/>
      <c r="T51" s="53"/>
    </row>
    <row r="52" spans="1:20" s="24" customFormat="1" ht="15" customHeight="1">
      <c r="A52" s="22"/>
      <c r="B52" s="23"/>
      <c r="C52" s="23"/>
      <c r="D52" s="23"/>
      <c r="E52" s="23"/>
      <c r="F52" s="22"/>
      <c r="G52" s="23"/>
      <c r="H52" s="22"/>
      <c r="S52" s="27"/>
      <c r="T52" s="53"/>
    </row>
    <row r="53" spans="1:20" s="24" customFormat="1" ht="15" customHeight="1">
      <c r="A53" s="22"/>
      <c r="B53" s="23"/>
      <c r="C53" s="23"/>
      <c r="D53" s="23"/>
      <c r="E53" s="23"/>
      <c r="F53" s="22"/>
      <c r="G53" s="23"/>
      <c r="H53" s="22"/>
      <c r="S53" s="27"/>
      <c r="T53" s="53"/>
    </row>
    <row r="54" spans="1:20" s="24" customFormat="1" ht="15" customHeight="1">
      <c r="A54" s="22"/>
      <c r="B54" s="23"/>
      <c r="C54" s="23"/>
      <c r="D54" s="23"/>
      <c r="E54" s="23"/>
      <c r="F54" s="22"/>
      <c r="G54" s="23"/>
      <c r="H54" s="22"/>
      <c r="S54" s="27"/>
      <c r="T54" s="53"/>
    </row>
    <row r="55" spans="1:20" s="24" customFormat="1" ht="15" customHeight="1">
      <c r="A55" s="22"/>
      <c r="B55" s="23"/>
      <c r="C55" s="23"/>
      <c r="D55" s="23"/>
      <c r="E55" s="23"/>
      <c r="F55" s="22"/>
      <c r="G55" s="22"/>
      <c r="H55" s="22"/>
      <c r="I55" s="23"/>
      <c r="J55" s="23"/>
      <c r="S55" s="27"/>
      <c r="T55" s="53"/>
    </row>
    <row r="56" spans="1:21" s="24" customFormat="1" ht="15" customHeight="1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2"/>
      <c r="M56" s="23"/>
      <c r="N56" s="23"/>
      <c r="O56" s="22"/>
      <c r="P56" s="22"/>
      <c r="Q56" s="22"/>
      <c r="R56" s="22"/>
      <c r="S56" s="23"/>
      <c r="T56" s="25"/>
      <c r="U56" s="23"/>
    </row>
    <row r="57" spans="1:21" s="24" customFormat="1" ht="15" customHeight="1">
      <c r="A57" s="22"/>
      <c r="B57" s="22"/>
      <c r="C57" s="23"/>
      <c r="D57" s="23"/>
      <c r="E57" s="23"/>
      <c r="F57" s="23"/>
      <c r="G57" s="23"/>
      <c r="H57" s="23"/>
      <c r="I57" s="23"/>
      <c r="J57" s="23"/>
      <c r="K57" s="22"/>
      <c r="M57" s="23"/>
      <c r="N57" s="23"/>
      <c r="O57" s="22"/>
      <c r="P57" s="22"/>
      <c r="Q57" s="22"/>
      <c r="R57" s="22"/>
      <c r="S57" s="23"/>
      <c r="T57" s="25"/>
      <c r="U57" s="23"/>
    </row>
    <row r="58" spans="1:21" s="24" customFormat="1" ht="15" customHeight="1">
      <c r="A58" s="22"/>
      <c r="B58" s="22"/>
      <c r="C58" s="23"/>
      <c r="D58" s="23"/>
      <c r="E58" s="23"/>
      <c r="F58" s="23"/>
      <c r="G58" s="23"/>
      <c r="H58" s="23"/>
      <c r="I58" s="23"/>
      <c r="J58" s="23"/>
      <c r="K58" s="22"/>
      <c r="M58" s="23"/>
      <c r="N58" s="23"/>
      <c r="O58" s="22"/>
      <c r="P58" s="22"/>
      <c r="Q58" s="22"/>
      <c r="R58" s="22"/>
      <c r="S58" s="23"/>
      <c r="T58" s="25"/>
      <c r="U58" s="23"/>
    </row>
    <row r="59" spans="1:21" s="24" customFormat="1" ht="15" customHeight="1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2"/>
      <c r="M59" s="23"/>
      <c r="N59" s="23"/>
      <c r="O59" s="22"/>
      <c r="P59" s="22"/>
      <c r="Q59" s="22"/>
      <c r="R59" s="22"/>
      <c r="S59" s="23"/>
      <c r="T59" s="25"/>
      <c r="U59" s="23"/>
    </row>
    <row r="60" spans="1:21" s="24" customFormat="1" ht="15" customHeight="1">
      <c r="A60" s="22"/>
      <c r="B60" s="22"/>
      <c r="C60" s="23"/>
      <c r="D60" s="23"/>
      <c r="E60" s="23"/>
      <c r="F60" s="23"/>
      <c r="G60" s="23"/>
      <c r="H60" s="23"/>
      <c r="I60" s="23"/>
      <c r="J60" s="23"/>
      <c r="K60" s="22"/>
      <c r="M60" s="23"/>
      <c r="N60" s="23"/>
      <c r="O60" s="22"/>
      <c r="P60" s="22"/>
      <c r="Q60" s="22"/>
      <c r="R60" s="22"/>
      <c r="S60" s="23"/>
      <c r="T60" s="25"/>
      <c r="U60" s="23"/>
    </row>
    <row r="61" spans="1:21" s="24" customFormat="1" ht="15" customHeight="1">
      <c r="A61" s="22"/>
      <c r="B61" s="22"/>
      <c r="C61" s="23"/>
      <c r="D61" s="23"/>
      <c r="E61" s="23"/>
      <c r="F61" s="23"/>
      <c r="G61" s="23"/>
      <c r="H61" s="23"/>
      <c r="I61" s="23"/>
      <c r="J61" s="23"/>
      <c r="K61" s="22"/>
      <c r="M61" s="23"/>
      <c r="N61" s="23"/>
      <c r="O61" s="22"/>
      <c r="P61" s="22"/>
      <c r="Q61" s="22"/>
      <c r="R61" s="22"/>
      <c r="S61" s="23"/>
      <c r="T61" s="25"/>
      <c r="U61" s="23"/>
    </row>
    <row r="62" spans="1:21" s="24" customFormat="1" ht="15" customHeight="1">
      <c r="A62" s="22"/>
      <c r="B62" s="22"/>
      <c r="C62" s="23"/>
      <c r="D62" s="23"/>
      <c r="E62" s="23"/>
      <c r="F62" s="23"/>
      <c r="G62" s="23"/>
      <c r="H62" s="23"/>
      <c r="I62" s="23"/>
      <c r="J62" s="23"/>
      <c r="K62" s="22"/>
      <c r="M62" s="23"/>
      <c r="N62" s="23"/>
      <c r="O62" s="22"/>
      <c r="P62" s="22"/>
      <c r="Q62" s="22"/>
      <c r="R62" s="22"/>
      <c r="S62" s="23"/>
      <c r="T62" s="25"/>
      <c r="U62" s="23"/>
    </row>
    <row r="63" spans="1:21" s="24" customFormat="1" ht="15" customHeight="1">
      <c r="A63" s="22"/>
      <c r="B63" s="22"/>
      <c r="C63" s="23"/>
      <c r="D63" s="23"/>
      <c r="E63" s="23"/>
      <c r="F63" s="23"/>
      <c r="G63" s="23"/>
      <c r="H63" s="23"/>
      <c r="I63" s="23"/>
      <c r="J63" s="23"/>
      <c r="K63" s="22"/>
      <c r="M63" s="23"/>
      <c r="N63" s="23"/>
      <c r="O63" s="22"/>
      <c r="P63" s="22"/>
      <c r="Q63" s="22"/>
      <c r="R63" s="22"/>
      <c r="S63" s="23"/>
      <c r="T63" s="25"/>
      <c r="U63" s="23"/>
    </row>
    <row r="64" spans="1:21" s="24" customFormat="1" ht="15" customHeight="1">
      <c r="A64" s="22"/>
      <c r="B64" s="22"/>
      <c r="C64" s="23"/>
      <c r="D64" s="23"/>
      <c r="E64" s="23"/>
      <c r="F64" s="23"/>
      <c r="G64" s="23"/>
      <c r="H64" s="23"/>
      <c r="I64" s="23"/>
      <c r="J64" s="23"/>
      <c r="K64" s="22"/>
      <c r="M64" s="23"/>
      <c r="N64" s="23"/>
      <c r="O64" s="22"/>
      <c r="P64" s="22"/>
      <c r="Q64" s="22"/>
      <c r="R64" s="22"/>
      <c r="S64" s="23"/>
      <c r="T64" s="25"/>
      <c r="U64" s="23"/>
    </row>
    <row r="65" spans="1:21" s="24" customFormat="1" ht="15" customHeight="1">
      <c r="A65" s="22"/>
      <c r="B65" s="22"/>
      <c r="C65" s="23"/>
      <c r="D65" s="23"/>
      <c r="E65" s="23"/>
      <c r="F65" s="23"/>
      <c r="G65" s="23"/>
      <c r="H65" s="23"/>
      <c r="I65" s="23"/>
      <c r="J65" s="23"/>
      <c r="K65" s="22"/>
      <c r="M65" s="23"/>
      <c r="N65" s="23"/>
      <c r="O65" s="22"/>
      <c r="P65" s="22"/>
      <c r="Q65" s="22"/>
      <c r="R65" s="22"/>
      <c r="S65" s="23"/>
      <c r="T65" s="25"/>
      <c r="U65" s="23"/>
    </row>
    <row r="66" spans="1:21" s="24" customFormat="1" ht="15" customHeight="1">
      <c r="A66" s="22"/>
      <c r="B66" s="22"/>
      <c r="C66" s="23"/>
      <c r="D66" s="23"/>
      <c r="E66" s="23"/>
      <c r="F66" s="23"/>
      <c r="G66" s="23"/>
      <c r="H66" s="23"/>
      <c r="I66" s="23"/>
      <c r="J66" s="23"/>
      <c r="K66" s="22"/>
      <c r="M66" s="23"/>
      <c r="N66" s="23"/>
      <c r="O66" s="22"/>
      <c r="P66" s="22"/>
      <c r="Q66" s="22"/>
      <c r="R66" s="22"/>
      <c r="S66" s="23"/>
      <c r="T66" s="25"/>
      <c r="U66" s="23"/>
    </row>
    <row r="67" spans="1:21" s="24" customFormat="1" ht="15" customHeight="1">
      <c r="A67" s="22"/>
      <c r="B67" s="22"/>
      <c r="C67" s="23"/>
      <c r="D67" s="23"/>
      <c r="E67" s="23"/>
      <c r="F67" s="23"/>
      <c r="G67" s="23"/>
      <c r="H67" s="23"/>
      <c r="I67" s="23"/>
      <c r="J67" s="23"/>
      <c r="K67" s="22"/>
      <c r="M67" s="23"/>
      <c r="N67" s="23"/>
      <c r="O67" s="22"/>
      <c r="P67" s="22"/>
      <c r="Q67" s="22"/>
      <c r="R67" s="22"/>
      <c r="S67" s="23"/>
      <c r="T67" s="25"/>
      <c r="U67" s="23"/>
    </row>
    <row r="68" spans="1:21" s="24" customFormat="1" ht="15" customHeight="1">
      <c r="A68" s="22"/>
      <c r="B68" s="22"/>
      <c r="C68" s="23"/>
      <c r="D68" s="23"/>
      <c r="E68" s="23"/>
      <c r="F68" s="23"/>
      <c r="G68" s="23"/>
      <c r="H68" s="23"/>
      <c r="I68" s="23"/>
      <c r="J68" s="23"/>
      <c r="K68" s="22"/>
      <c r="M68" s="23"/>
      <c r="N68" s="23"/>
      <c r="O68" s="22"/>
      <c r="P68" s="22"/>
      <c r="Q68" s="22"/>
      <c r="R68" s="22"/>
      <c r="S68" s="23"/>
      <c r="T68" s="25"/>
      <c r="U68" s="23"/>
    </row>
    <row r="69" spans="1:21" s="24" customFormat="1" ht="15" customHeight="1">
      <c r="A69" s="22"/>
      <c r="B69" s="22"/>
      <c r="C69" s="23"/>
      <c r="D69" s="23"/>
      <c r="E69" s="23"/>
      <c r="F69" s="23"/>
      <c r="G69" s="23"/>
      <c r="H69" s="23"/>
      <c r="I69" s="23"/>
      <c r="J69" s="23"/>
      <c r="K69" s="22"/>
      <c r="M69" s="23"/>
      <c r="N69" s="23"/>
      <c r="O69" s="22"/>
      <c r="P69" s="22"/>
      <c r="Q69" s="22"/>
      <c r="R69" s="22"/>
      <c r="S69" s="23"/>
      <c r="T69" s="25"/>
      <c r="U69" s="23"/>
    </row>
    <row r="70" spans="1:21" s="24" customFormat="1" ht="15" customHeight="1">
      <c r="A70" s="22"/>
      <c r="B70" s="22"/>
      <c r="C70" s="23"/>
      <c r="D70" s="23"/>
      <c r="E70" s="23"/>
      <c r="F70" s="23"/>
      <c r="G70" s="23"/>
      <c r="H70" s="23"/>
      <c r="I70" s="23"/>
      <c r="J70" s="23"/>
      <c r="K70" s="22"/>
      <c r="M70" s="23"/>
      <c r="N70" s="23"/>
      <c r="O70" s="22"/>
      <c r="P70" s="22"/>
      <c r="Q70" s="22"/>
      <c r="R70" s="22"/>
      <c r="S70" s="23"/>
      <c r="T70" s="25"/>
      <c r="U70" s="23"/>
    </row>
    <row r="71" spans="1:21" s="24" customFormat="1" ht="15" customHeight="1">
      <c r="A71" s="22"/>
      <c r="B71" s="22"/>
      <c r="C71" s="23"/>
      <c r="D71" s="23"/>
      <c r="E71" s="23"/>
      <c r="F71" s="23"/>
      <c r="G71" s="23"/>
      <c r="H71" s="23"/>
      <c r="I71" s="23"/>
      <c r="J71" s="23"/>
      <c r="K71" s="22"/>
      <c r="M71" s="23"/>
      <c r="N71" s="23"/>
      <c r="O71" s="22"/>
      <c r="P71" s="22"/>
      <c r="Q71" s="22"/>
      <c r="R71" s="22"/>
      <c r="S71" s="23"/>
      <c r="T71" s="25"/>
      <c r="U71" s="23"/>
    </row>
    <row r="72" spans="1:21" s="24" customFormat="1" ht="15" customHeight="1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22"/>
      <c r="M72" s="23"/>
      <c r="N72" s="23"/>
      <c r="O72" s="22"/>
      <c r="P72" s="22"/>
      <c r="Q72" s="22"/>
      <c r="R72" s="22"/>
      <c r="S72" s="23"/>
      <c r="T72" s="25"/>
      <c r="U72" s="23"/>
    </row>
    <row r="73" spans="1:21" s="24" customFormat="1" ht="15" customHeight="1">
      <c r="A73" s="22"/>
      <c r="B73" s="22"/>
      <c r="C73" s="23"/>
      <c r="D73" s="23"/>
      <c r="E73" s="23"/>
      <c r="F73" s="23"/>
      <c r="G73" s="23"/>
      <c r="H73" s="23"/>
      <c r="I73" s="23"/>
      <c r="J73" s="23"/>
      <c r="K73" s="22"/>
      <c r="M73" s="23"/>
      <c r="N73" s="23"/>
      <c r="O73" s="22"/>
      <c r="P73" s="22"/>
      <c r="Q73" s="22"/>
      <c r="R73" s="22"/>
      <c r="S73" s="23"/>
      <c r="T73" s="25"/>
      <c r="U73" s="23"/>
    </row>
    <row r="74" spans="1:21" s="24" customFormat="1" ht="15" customHeight="1">
      <c r="A74" s="22"/>
      <c r="B74" s="22"/>
      <c r="C74" s="23"/>
      <c r="D74" s="23"/>
      <c r="E74" s="23"/>
      <c r="F74" s="23"/>
      <c r="G74" s="23"/>
      <c r="H74" s="23"/>
      <c r="I74" s="23"/>
      <c r="J74" s="23"/>
      <c r="K74" s="22"/>
      <c r="M74" s="23"/>
      <c r="N74" s="23"/>
      <c r="O74" s="22"/>
      <c r="P74" s="22"/>
      <c r="Q74" s="22"/>
      <c r="R74" s="22"/>
      <c r="S74" s="23"/>
      <c r="T74" s="25"/>
      <c r="U74" s="23"/>
    </row>
    <row r="75" spans="1:21" s="24" customFormat="1" ht="15" customHeight="1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2"/>
      <c r="M75" s="23"/>
      <c r="N75" s="23"/>
      <c r="O75" s="22"/>
      <c r="P75" s="22"/>
      <c r="Q75" s="22"/>
      <c r="R75" s="22"/>
      <c r="S75" s="23"/>
      <c r="T75" s="25"/>
      <c r="U75" s="23"/>
    </row>
    <row r="76" spans="1:21" s="24" customFormat="1" ht="15" customHeight="1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2"/>
      <c r="M76" s="23"/>
      <c r="N76" s="23"/>
      <c r="O76" s="22"/>
      <c r="P76" s="22"/>
      <c r="Q76" s="22"/>
      <c r="R76" s="22"/>
      <c r="S76" s="23"/>
      <c r="T76" s="25"/>
      <c r="U76" s="23"/>
    </row>
    <row r="77" spans="1:21" s="24" customFormat="1" ht="15" customHeight="1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2"/>
      <c r="M77" s="23"/>
      <c r="N77" s="23"/>
      <c r="O77" s="22"/>
      <c r="P77" s="22"/>
      <c r="Q77" s="22"/>
      <c r="R77" s="22"/>
      <c r="S77" s="23"/>
      <c r="T77" s="25"/>
      <c r="U77" s="23"/>
    </row>
    <row r="78" spans="1:21" s="24" customFormat="1" ht="15" customHeight="1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2"/>
      <c r="M78" s="23"/>
      <c r="N78" s="23"/>
      <c r="O78" s="22"/>
      <c r="P78" s="22"/>
      <c r="Q78" s="22"/>
      <c r="R78" s="22"/>
      <c r="S78" s="23"/>
      <c r="T78" s="25"/>
      <c r="U78" s="23"/>
    </row>
  </sheetData>
  <mergeCells count="5">
    <mergeCell ref="S10:T10"/>
    <mergeCell ref="G11:H11"/>
    <mergeCell ref="J11:K11"/>
    <mergeCell ref="J12:K12"/>
    <mergeCell ref="G12:H12"/>
  </mergeCells>
  <printOptions horizontalCentered="1"/>
  <pageMargins left="0.79" right="0.5" top="1" bottom="1" header="0.5" footer="0.5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38" sqref="D38"/>
    </sheetView>
  </sheetViews>
  <sheetFormatPr defaultColWidth="8.88671875" defaultRowHeight="15" customHeight="1"/>
  <cols>
    <col min="1" max="1" width="2.88671875" style="15" customWidth="1"/>
    <col min="2" max="2" width="2.10546875" style="2" customWidth="1"/>
    <col min="3" max="3" width="45.6640625" style="2" customWidth="1"/>
    <col min="4" max="4" width="11.88671875" style="15" customWidth="1"/>
    <col min="5" max="5" width="12.3359375" style="15" customWidth="1"/>
    <col min="6" max="16384" width="7.10546875" style="15" customWidth="1"/>
  </cols>
  <sheetData>
    <row r="1" s="2" customFormat="1" ht="18.75" customHeight="1">
      <c r="A1" s="1" t="s">
        <v>2</v>
      </c>
    </row>
    <row r="2" s="2" customFormat="1" ht="15" customHeight="1">
      <c r="A2" s="5" t="s">
        <v>14</v>
      </c>
    </row>
    <row r="3" s="2" customFormat="1" ht="15" customHeight="1">
      <c r="A3" s="5"/>
    </row>
    <row r="4" s="2" customFormat="1" ht="15" customHeight="1">
      <c r="A4" s="5"/>
    </row>
    <row r="5" s="2" customFormat="1" ht="15" customHeight="1">
      <c r="A5" s="5"/>
    </row>
    <row r="6" s="2" customFormat="1" ht="15" customHeight="1">
      <c r="A6" s="17" t="s">
        <v>15</v>
      </c>
    </row>
    <row r="7" s="2" customFormat="1" ht="15" customHeight="1">
      <c r="A7" s="17" t="s">
        <v>59</v>
      </c>
    </row>
    <row r="8" s="2" customFormat="1" ht="15" customHeight="1">
      <c r="A8" s="5"/>
    </row>
    <row r="9" spans="2:5" s="20" customFormat="1" ht="15" customHeight="1">
      <c r="B9" s="17"/>
      <c r="C9" s="17"/>
      <c r="D9" s="56" t="s">
        <v>49</v>
      </c>
      <c r="E9" s="56" t="s">
        <v>49</v>
      </c>
    </row>
    <row r="10" spans="2:5" s="20" customFormat="1" ht="15" customHeight="1">
      <c r="B10" s="54"/>
      <c r="C10" s="17"/>
      <c r="D10" s="57" t="s">
        <v>60</v>
      </c>
      <c r="E10" s="57" t="s">
        <v>52</v>
      </c>
    </row>
    <row r="11" spans="2:5" s="58" customFormat="1" ht="21" customHeight="1">
      <c r="B11" s="17"/>
      <c r="C11" s="59"/>
      <c r="D11" s="60" t="s">
        <v>1</v>
      </c>
      <c r="E11" s="60" t="s">
        <v>1</v>
      </c>
    </row>
    <row r="12" spans="1:5" s="64" customFormat="1" ht="15" customHeight="1">
      <c r="A12" s="61"/>
      <c r="B12" s="17" t="s">
        <v>16</v>
      </c>
      <c r="C12" s="62"/>
      <c r="D12" s="63">
        <v>30883</v>
      </c>
      <c r="E12" s="63">
        <v>30114</v>
      </c>
    </row>
    <row r="13" spans="1:5" s="64" customFormat="1" ht="15" customHeight="1">
      <c r="A13" s="61"/>
      <c r="B13" s="17"/>
      <c r="C13" s="62"/>
      <c r="D13" s="63"/>
      <c r="E13" s="63"/>
    </row>
    <row r="14" spans="1:5" s="64" customFormat="1" ht="15" customHeight="1">
      <c r="A14" s="61"/>
      <c r="B14" s="17" t="s">
        <v>17</v>
      </c>
      <c r="C14" s="62"/>
      <c r="D14" s="22"/>
      <c r="E14" s="22"/>
    </row>
    <row r="15" spans="1:5" s="64" customFormat="1" ht="15" customHeight="1">
      <c r="A15" s="61"/>
      <c r="B15" s="62"/>
      <c r="C15" s="62" t="s">
        <v>18</v>
      </c>
      <c r="D15" s="65">
        <v>76227</v>
      </c>
      <c r="E15" s="65">
        <v>77829</v>
      </c>
    </row>
    <row r="16" spans="1:5" s="64" customFormat="1" ht="15" customHeight="1">
      <c r="A16" s="61"/>
      <c r="B16" s="62"/>
      <c r="C16" s="62" t="s">
        <v>44</v>
      </c>
      <c r="D16" s="66">
        <v>7322</v>
      </c>
      <c r="E16" s="66">
        <v>9080</v>
      </c>
    </row>
    <row r="17" spans="1:5" s="64" customFormat="1" ht="15" customHeight="1">
      <c r="A17" s="61"/>
      <c r="B17" s="62"/>
      <c r="C17" s="62" t="s">
        <v>61</v>
      </c>
      <c r="D17" s="66">
        <v>89</v>
      </c>
      <c r="E17" s="66">
        <v>137</v>
      </c>
    </row>
    <row r="18" spans="1:5" s="64" customFormat="1" ht="15" customHeight="1">
      <c r="A18" s="61"/>
      <c r="B18" s="62"/>
      <c r="C18" s="62" t="s">
        <v>32</v>
      </c>
      <c r="D18" s="67">
        <v>2360</v>
      </c>
      <c r="E18" s="67">
        <v>1291</v>
      </c>
    </row>
    <row r="19" spans="1:5" s="64" customFormat="1" ht="15" customHeight="1">
      <c r="A19" s="61"/>
      <c r="B19" s="62"/>
      <c r="C19" s="62"/>
      <c r="D19" s="23">
        <f>SUM(D15:D18)</f>
        <v>85998</v>
      </c>
      <c r="E19" s="23">
        <f>SUM(E15:E18)</f>
        <v>88337</v>
      </c>
    </row>
    <row r="20" spans="1:5" s="64" customFormat="1" ht="15" customHeight="1">
      <c r="A20" s="61"/>
      <c r="B20" s="17" t="s">
        <v>19</v>
      </c>
      <c r="C20" s="62"/>
      <c r="D20" s="23"/>
      <c r="E20" s="23"/>
    </row>
    <row r="21" spans="1:5" s="64" customFormat="1" ht="15" customHeight="1">
      <c r="A21" s="61"/>
      <c r="B21" s="62"/>
      <c r="C21" s="62" t="s">
        <v>45</v>
      </c>
      <c r="D21" s="65">
        <v>8921</v>
      </c>
      <c r="E21" s="65">
        <v>11192</v>
      </c>
    </row>
    <row r="22" spans="1:5" s="64" customFormat="1" ht="15" customHeight="1">
      <c r="A22" s="61"/>
      <c r="B22" s="62"/>
      <c r="C22" s="62" t="s">
        <v>20</v>
      </c>
      <c r="D22" s="66">
        <v>12261</v>
      </c>
      <c r="E22" s="66">
        <v>12218</v>
      </c>
    </row>
    <row r="23" spans="1:5" s="64" customFormat="1" ht="15" customHeight="1">
      <c r="A23" s="61"/>
      <c r="B23" s="62"/>
      <c r="C23" s="62" t="s">
        <v>46</v>
      </c>
      <c r="D23" s="67">
        <v>138</v>
      </c>
      <c r="E23" s="67">
        <v>108</v>
      </c>
    </row>
    <row r="24" spans="1:5" s="64" customFormat="1" ht="15" customHeight="1">
      <c r="A24" s="61"/>
      <c r="B24" s="62"/>
      <c r="C24" s="62"/>
      <c r="D24" s="23">
        <f>SUM(D21:D23)</f>
        <v>21320</v>
      </c>
      <c r="E24" s="23">
        <f>SUM(E21:E23)</f>
        <v>23518</v>
      </c>
    </row>
    <row r="25" spans="1:5" s="64" customFormat="1" ht="15" customHeight="1">
      <c r="A25" s="61"/>
      <c r="B25" s="62"/>
      <c r="C25" s="62"/>
      <c r="D25" s="23"/>
      <c r="E25" s="23"/>
    </row>
    <row r="26" spans="1:5" s="64" customFormat="1" ht="15" customHeight="1">
      <c r="A26" s="61"/>
      <c r="B26" s="17" t="s">
        <v>47</v>
      </c>
      <c r="D26" s="22">
        <f>+D19-D24</f>
        <v>64678</v>
      </c>
      <c r="E26" s="22">
        <f>+E19-E24</f>
        <v>64819</v>
      </c>
    </row>
    <row r="27" spans="1:5" s="64" customFormat="1" ht="15" customHeight="1">
      <c r="A27" s="61"/>
      <c r="B27" s="62"/>
      <c r="C27" s="62"/>
      <c r="D27" s="22"/>
      <c r="E27" s="22"/>
    </row>
    <row r="28" spans="1:5" s="64" customFormat="1" ht="15" customHeight="1" thickBot="1">
      <c r="A28" s="61"/>
      <c r="B28" s="62"/>
      <c r="C28" s="62"/>
      <c r="D28" s="68">
        <f>+D26+D12</f>
        <v>95561</v>
      </c>
      <c r="E28" s="68">
        <f>+E26+E12</f>
        <v>94933</v>
      </c>
    </row>
    <row r="29" spans="1:5" s="64" customFormat="1" ht="15" customHeight="1" thickTop="1">
      <c r="A29" s="61"/>
      <c r="B29" s="62"/>
      <c r="C29" s="62"/>
      <c r="D29" s="28"/>
      <c r="E29" s="28"/>
    </row>
    <row r="30" spans="1:5" s="64" customFormat="1" ht="15" customHeight="1">
      <c r="A30" s="61"/>
      <c r="B30" s="17" t="s">
        <v>38</v>
      </c>
      <c r="C30" s="62"/>
      <c r="D30" s="22"/>
      <c r="E30" s="22"/>
    </row>
    <row r="31" spans="1:5" s="64" customFormat="1" ht="15" customHeight="1">
      <c r="A31" s="61"/>
      <c r="B31" s="17" t="s">
        <v>39</v>
      </c>
      <c r="C31" s="62"/>
      <c r="D31" s="22"/>
      <c r="E31" s="22"/>
    </row>
    <row r="32" spans="1:5" s="64" customFormat="1" ht="15" customHeight="1">
      <c r="A32" s="61"/>
      <c r="B32" s="62"/>
      <c r="C32" s="62" t="s">
        <v>28</v>
      </c>
      <c r="D32" s="22">
        <v>74000</v>
      </c>
      <c r="E32" s="22">
        <v>74000</v>
      </c>
    </row>
    <row r="33" spans="1:5" s="64" customFormat="1" ht="15" customHeight="1">
      <c r="A33" s="61"/>
      <c r="B33" s="62"/>
      <c r="C33" s="62" t="s">
        <v>21</v>
      </c>
      <c r="D33" s="69">
        <f>16330-1015</f>
        <v>15315</v>
      </c>
      <c r="E33" s="69">
        <f>15886-1015</f>
        <v>14871</v>
      </c>
    </row>
    <row r="34" spans="1:5" s="64" customFormat="1" ht="15" customHeight="1">
      <c r="A34" s="61"/>
      <c r="B34" s="62"/>
      <c r="C34" s="62"/>
      <c r="D34" s="22">
        <f>D32+D33</f>
        <v>89315</v>
      </c>
      <c r="E34" s="22">
        <f>E32+E33</f>
        <v>88871</v>
      </c>
    </row>
    <row r="35" spans="1:5" s="64" customFormat="1" ht="15" customHeight="1">
      <c r="A35" s="61"/>
      <c r="B35" s="62"/>
      <c r="C35" s="62"/>
      <c r="D35" s="22"/>
      <c r="E35" s="22"/>
    </row>
    <row r="36" spans="1:5" s="64" customFormat="1" ht="15" customHeight="1">
      <c r="A36" s="61"/>
      <c r="B36" s="17" t="s">
        <v>48</v>
      </c>
      <c r="C36" s="62"/>
      <c r="D36" s="23"/>
      <c r="E36" s="23"/>
    </row>
    <row r="37" spans="1:5" s="64" customFormat="1" ht="15" customHeight="1">
      <c r="A37" s="61"/>
      <c r="C37" s="62" t="s">
        <v>22</v>
      </c>
      <c r="D37" s="70">
        <v>4861</v>
      </c>
      <c r="E37" s="65">
        <v>4575</v>
      </c>
    </row>
    <row r="38" spans="1:5" s="64" customFormat="1" ht="15" customHeight="1">
      <c r="A38" s="61"/>
      <c r="C38" s="62" t="s">
        <v>23</v>
      </c>
      <c r="D38" s="71">
        <f>370+1015</f>
        <v>1385</v>
      </c>
      <c r="E38" s="67">
        <f>472+1015</f>
        <v>1487</v>
      </c>
    </row>
    <row r="39" spans="1:5" s="64" customFormat="1" ht="15" customHeight="1">
      <c r="A39" s="61"/>
      <c r="C39" s="62"/>
      <c r="D39" s="22">
        <f>D37+D38</f>
        <v>6246</v>
      </c>
      <c r="E39" s="22">
        <f>E37+E38</f>
        <v>6062</v>
      </c>
    </row>
    <row r="40" spans="1:5" s="64" customFormat="1" ht="15" customHeight="1">
      <c r="A40" s="61"/>
      <c r="B40" s="62"/>
      <c r="C40" s="62"/>
      <c r="D40" s="22"/>
      <c r="E40" s="22"/>
    </row>
    <row r="41" spans="1:5" s="64" customFormat="1" ht="15" customHeight="1" thickBot="1">
      <c r="A41" s="61"/>
      <c r="B41" s="62"/>
      <c r="C41" s="62"/>
      <c r="D41" s="68">
        <f>D34+D39</f>
        <v>95561</v>
      </c>
      <c r="E41" s="68">
        <f>E34+E39</f>
        <v>94933</v>
      </c>
    </row>
    <row r="42" spans="1:5" s="64" customFormat="1" ht="15" customHeight="1" thickTop="1">
      <c r="A42" s="61"/>
      <c r="B42" s="62"/>
      <c r="C42" s="62"/>
      <c r="D42" s="22"/>
      <c r="E42" s="22"/>
    </row>
    <row r="43" spans="1:5" s="76" customFormat="1" ht="15" customHeight="1" thickBot="1">
      <c r="A43" s="72"/>
      <c r="B43" s="73" t="s">
        <v>24</v>
      </c>
      <c r="C43" s="74"/>
      <c r="D43" s="75">
        <f>(D28-D39)/D32</f>
        <v>1.2069594594594595</v>
      </c>
      <c r="E43" s="75">
        <f>(E28-E39)/E32</f>
        <v>1.2009594594594595</v>
      </c>
    </row>
    <row r="44" spans="2:3" s="64" customFormat="1" ht="15" customHeight="1" thickTop="1">
      <c r="B44" s="22"/>
      <c r="C44" s="22"/>
    </row>
    <row r="46" spans="1:5" s="2" customFormat="1" ht="15" customHeight="1">
      <c r="A46" s="105" t="s">
        <v>58</v>
      </c>
      <c r="B46" s="106"/>
      <c r="C46" s="106"/>
      <c r="D46" s="106"/>
      <c r="E46" s="106"/>
    </row>
    <row r="47" spans="1:5" s="2" customFormat="1" ht="15" customHeight="1">
      <c r="A47" s="106"/>
      <c r="B47" s="106"/>
      <c r="C47" s="106"/>
      <c r="D47" s="106"/>
      <c r="E47" s="106"/>
    </row>
    <row r="48" s="2" customFormat="1" ht="15" customHeight="1">
      <c r="A48" s="16"/>
    </row>
    <row r="49" spans="3:5" ht="15" customHeight="1">
      <c r="C49" s="2" t="s">
        <v>53</v>
      </c>
      <c r="D49" s="18">
        <f>+D28-D41</f>
        <v>0</v>
      </c>
      <c r="E49" s="18">
        <f>+E28-E41</f>
        <v>0</v>
      </c>
    </row>
  </sheetData>
  <mergeCells count="1">
    <mergeCell ref="A46:E47"/>
  </mergeCells>
  <printOptions/>
  <pageMargins left="0.58" right="0.61" top="0.75" bottom="0.5" header="0.51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G34" sqref="G34"/>
    </sheetView>
  </sheetViews>
  <sheetFormatPr defaultColWidth="8.88671875" defaultRowHeight="15"/>
  <cols>
    <col min="1" max="1" width="33.3359375" style="15" customWidth="1"/>
    <col min="2" max="2" width="5.5546875" style="15" customWidth="1"/>
    <col min="3" max="3" width="12.4453125" style="15" customWidth="1"/>
    <col min="4" max="4" width="2.5546875" style="15" customWidth="1"/>
    <col min="5" max="5" width="11.21484375" style="15" customWidth="1"/>
    <col min="6" max="6" width="2.6640625" style="15" customWidth="1"/>
    <col min="7" max="7" width="11.3359375" style="15" customWidth="1"/>
    <col min="8" max="16384" width="7.10546875" style="15" customWidth="1"/>
  </cols>
  <sheetData>
    <row r="1" spans="1:4" ht="18.75">
      <c r="A1" s="19" t="s">
        <v>2</v>
      </c>
      <c r="B1" s="19"/>
      <c r="C1" s="14"/>
      <c r="D1" s="14"/>
    </row>
    <row r="2" spans="1:4" ht="12.75">
      <c r="A2" s="14" t="s">
        <v>14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4" ht="15.75">
      <c r="A6" s="20" t="s">
        <v>51</v>
      </c>
      <c r="B6" s="20"/>
      <c r="C6" s="14"/>
      <c r="D6" s="14"/>
    </row>
    <row r="7" spans="1:4" ht="15.75">
      <c r="A7" s="20" t="s">
        <v>62</v>
      </c>
      <c r="B7" s="20"/>
      <c r="C7" s="14"/>
      <c r="D7" s="14"/>
    </row>
    <row r="10" spans="3:7" s="64" customFormat="1" ht="15.75">
      <c r="C10" s="77"/>
      <c r="D10" s="77"/>
      <c r="E10" s="77"/>
      <c r="F10" s="77"/>
      <c r="G10" s="77"/>
    </row>
    <row r="11" spans="3:7" s="64" customFormat="1" ht="15.75">
      <c r="C11" s="77"/>
      <c r="D11" s="77"/>
      <c r="E11" s="78" t="s">
        <v>27</v>
      </c>
      <c r="F11" s="61"/>
      <c r="G11" s="77"/>
    </row>
    <row r="12" spans="3:7" s="64" customFormat="1" ht="15.75">
      <c r="C12" s="79" t="s">
        <v>28</v>
      </c>
      <c r="D12" s="80"/>
      <c r="E12" s="79" t="s">
        <v>29</v>
      </c>
      <c r="F12" s="80"/>
      <c r="G12" s="79" t="s">
        <v>0</v>
      </c>
    </row>
    <row r="13" spans="3:7" s="64" customFormat="1" ht="15.75">
      <c r="C13" s="78" t="s">
        <v>25</v>
      </c>
      <c r="D13" s="61"/>
      <c r="E13" s="78" t="s">
        <v>25</v>
      </c>
      <c r="F13" s="61"/>
      <c r="G13" s="78" t="s">
        <v>25</v>
      </c>
    </row>
    <row r="14" s="64" customFormat="1" ht="15.75"/>
    <row r="15" spans="1:7" s="64" customFormat="1" ht="15.75">
      <c r="A15" s="20" t="s">
        <v>90</v>
      </c>
      <c r="C15" s="22">
        <v>74000</v>
      </c>
      <c r="D15" s="22"/>
      <c r="E15" s="22">
        <v>15886</v>
      </c>
      <c r="F15" s="22"/>
      <c r="G15" s="22">
        <f>SUM(C15:E15)</f>
        <v>89886</v>
      </c>
    </row>
    <row r="16" spans="1:7" s="64" customFormat="1" ht="15.75">
      <c r="A16" s="20"/>
      <c r="C16" s="22"/>
      <c r="D16" s="22"/>
      <c r="E16" s="22"/>
      <c r="F16" s="22"/>
      <c r="G16" s="22"/>
    </row>
    <row r="17" spans="1:7" s="64" customFormat="1" ht="15.75">
      <c r="A17" s="20" t="s">
        <v>91</v>
      </c>
      <c r="C17" s="22"/>
      <c r="D17" s="22"/>
      <c r="E17" s="22">
        <v>-1015</v>
      </c>
      <c r="F17" s="22"/>
      <c r="G17" s="22">
        <f>SUM(C17:E17)</f>
        <v>-1015</v>
      </c>
    </row>
    <row r="18" spans="1:7" s="64" customFormat="1" ht="15.75">
      <c r="A18" s="20"/>
      <c r="C18" s="69"/>
      <c r="D18" s="69"/>
      <c r="E18" s="69"/>
      <c r="F18" s="69"/>
      <c r="G18" s="69"/>
    </row>
    <row r="19" spans="1:7" s="64" customFormat="1" ht="15.75">
      <c r="A19" s="20" t="s">
        <v>92</v>
      </c>
      <c r="C19" s="22">
        <f>SUM(C15:C18)</f>
        <v>74000</v>
      </c>
      <c r="D19" s="22"/>
      <c r="E19" s="22">
        <f>SUM(E15:E18)</f>
        <v>14871</v>
      </c>
      <c r="F19" s="22"/>
      <c r="G19" s="22">
        <f>SUM(G15:G18)</f>
        <v>88871</v>
      </c>
    </row>
    <row r="20" spans="3:7" s="64" customFormat="1" ht="15.75">
      <c r="C20" s="22"/>
      <c r="D20" s="22"/>
      <c r="E20" s="22"/>
      <c r="F20" s="22"/>
      <c r="G20" s="22"/>
    </row>
    <row r="21" spans="1:7" s="64" customFormat="1" ht="15.75">
      <c r="A21" s="64" t="s">
        <v>81</v>
      </c>
      <c r="C21" s="82">
        <v>0</v>
      </c>
      <c r="D21" s="82"/>
      <c r="E21" s="81">
        <f>pl!G34</f>
        <v>444</v>
      </c>
      <c r="F21" s="83"/>
      <c r="G21" s="22">
        <f>SUM(C21:E21)</f>
        <v>444</v>
      </c>
    </row>
    <row r="22" spans="3:7" s="64" customFormat="1" ht="15.75">
      <c r="C22" s="81"/>
      <c r="D22" s="81"/>
      <c r="E22" s="81"/>
      <c r="F22" s="81"/>
      <c r="G22" s="81"/>
    </row>
    <row r="23" spans="1:7" s="64" customFormat="1" ht="16.5" thickBot="1">
      <c r="A23" s="20" t="s">
        <v>63</v>
      </c>
      <c r="B23" s="20"/>
      <c r="C23" s="84">
        <f>SUM(C19:C22)</f>
        <v>74000</v>
      </c>
      <c r="D23" s="85"/>
      <c r="E23" s="84">
        <f>SUM(E19:E22)</f>
        <v>15315</v>
      </c>
      <c r="F23" s="85"/>
      <c r="G23" s="84">
        <f>SUM(G19:G22)</f>
        <v>89315</v>
      </c>
    </row>
    <row r="24" s="64" customFormat="1" ht="16.5" thickTop="1"/>
    <row r="25" s="64" customFormat="1" ht="15.75"/>
    <row r="26" s="64" customFormat="1" ht="15.75">
      <c r="A26" s="101" t="s">
        <v>85</v>
      </c>
    </row>
    <row r="27" s="64" customFormat="1" ht="15.75">
      <c r="A27" s="101" t="s">
        <v>86</v>
      </c>
    </row>
    <row r="31" spans="1:7" s="2" customFormat="1" ht="12.75">
      <c r="A31" s="107" t="s">
        <v>58</v>
      </c>
      <c r="B31" s="107"/>
      <c r="C31" s="108"/>
      <c r="D31" s="108"/>
      <c r="E31" s="108"/>
      <c r="F31" s="108"/>
      <c r="G31" s="108"/>
    </row>
    <row r="32" spans="1:7" s="2" customFormat="1" ht="12.75">
      <c r="A32" s="108"/>
      <c r="B32" s="108"/>
      <c r="C32" s="108"/>
      <c r="D32" s="108"/>
      <c r="E32" s="108"/>
      <c r="F32" s="108"/>
      <c r="G32" s="108"/>
    </row>
    <row r="33" spans="1:7" s="2" customFormat="1" ht="12.75">
      <c r="A33" s="16"/>
      <c r="B33" s="16"/>
      <c r="G33" s="3"/>
    </row>
  </sheetData>
  <mergeCells count="1">
    <mergeCell ref="A31:G32"/>
  </mergeCells>
  <printOptions/>
  <pageMargins left="0.43" right="0.54" top="1" bottom="1" header="0.5" footer="0.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8.88671875" defaultRowHeight="15" customHeight="1"/>
  <cols>
    <col min="1" max="1" width="2.10546875" style="15" customWidth="1"/>
    <col min="2" max="2" width="46.6640625" style="15" customWidth="1"/>
    <col min="3" max="3" width="12.3359375" style="15" customWidth="1"/>
    <col min="4" max="4" width="3.99609375" style="15" customWidth="1"/>
    <col min="5" max="5" width="12.5546875" style="15" customWidth="1"/>
    <col min="6" max="6" width="0.88671875" style="15" hidden="1" customWidth="1"/>
    <col min="7" max="16384" width="7.10546875" style="15" customWidth="1"/>
  </cols>
  <sheetData>
    <row r="1" s="2" customFormat="1" ht="18.75" customHeight="1">
      <c r="A1" s="1" t="s">
        <v>2</v>
      </c>
    </row>
    <row r="2" s="2" customFormat="1" ht="15" customHeight="1">
      <c r="A2" s="5" t="s">
        <v>14</v>
      </c>
    </row>
    <row r="3" s="2" customFormat="1" ht="15" customHeight="1">
      <c r="A3" s="5"/>
    </row>
    <row r="4" s="2" customFormat="1" ht="15" customHeight="1">
      <c r="A4" s="17" t="s">
        <v>26</v>
      </c>
    </row>
    <row r="5" s="2" customFormat="1" ht="15" customHeight="1">
      <c r="A5" s="17" t="s">
        <v>62</v>
      </c>
    </row>
    <row r="6" s="2" customFormat="1" ht="15" customHeight="1">
      <c r="A6" s="5"/>
    </row>
    <row r="7" spans="3:6" s="64" customFormat="1" ht="15" customHeight="1">
      <c r="C7" s="86"/>
      <c r="E7" s="87" t="s">
        <v>60</v>
      </c>
      <c r="F7" s="87" t="s">
        <v>52</v>
      </c>
    </row>
    <row r="8" spans="3:6" s="64" customFormat="1" ht="15" customHeight="1">
      <c r="C8" s="88"/>
      <c r="E8" s="89" t="s">
        <v>1</v>
      </c>
      <c r="F8" s="89" t="s">
        <v>1</v>
      </c>
    </row>
    <row r="9" spans="3:6" s="64" customFormat="1" ht="15" customHeight="1">
      <c r="C9" s="88"/>
      <c r="E9" s="90"/>
      <c r="F9" s="89"/>
    </row>
    <row r="10" spans="1:6" s="64" customFormat="1" ht="15" customHeight="1">
      <c r="A10" s="20" t="s">
        <v>80</v>
      </c>
      <c r="C10" s="88"/>
      <c r="E10" s="91"/>
      <c r="F10" s="89"/>
    </row>
    <row r="11" spans="3:6" s="64" customFormat="1" ht="15" customHeight="1">
      <c r="C11" s="88"/>
      <c r="E11" s="91"/>
      <c r="F11" s="89"/>
    </row>
    <row r="12" spans="1:6" s="64" customFormat="1" ht="15" customHeight="1">
      <c r="A12" s="64" t="s">
        <v>67</v>
      </c>
      <c r="C12" s="88"/>
      <c r="E12" s="92">
        <v>590</v>
      </c>
      <c r="F12" s="89"/>
    </row>
    <row r="13" spans="3:6" s="64" customFormat="1" ht="15" customHeight="1">
      <c r="C13" s="88"/>
      <c r="E13" s="92"/>
      <c r="F13" s="89"/>
    </row>
    <row r="14" spans="2:6" s="64" customFormat="1" ht="15" customHeight="1">
      <c r="B14" s="64" t="s">
        <v>87</v>
      </c>
      <c r="C14" s="88"/>
      <c r="E14" s="92">
        <v>271</v>
      </c>
      <c r="F14" s="89"/>
    </row>
    <row r="15" spans="2:6" s="64" customFormat="1" ht="15" customHeight="1">
      <c r="B15" s="64" t="s">
        <v>83</v>
      </c>
      <c r="C15" s="88"/>
      <c r="E15" s="92">
        <v>173</v>
      </c>
      <c r="F15" s="89"/>
    </row>
    <row r="16" spans="2:6" s="64" customFormat="1" ht="15" customHeight="1">
      <c r="B16" s="64" t="s">
        <v>84</v>
      </c>
      <c r="C16" s="88"/>
      <c r="E16" s="50">
        <v>-8</v>
      </c>
      <c r="F16" s="89"/>
    </row>
    <row r="17" spans="3:6" s="64" customFormat="1" ht="15" customHeight="1">
      <c r="C17" s="88"/>
      <c r="E17" s="92"/>
      <c r="F17" s="89"/>
    </row>
    <row r="18" spans="1:6" s="64" customFormat="1" ht="15" customHeight="1">
      <c r="A18" s="64" t="s">
        <v>68</v>
      </c>
      <c r="C18" s="88"/>
      <c r="E18" s="92">
        <f>SUM(E12:E16)</f>
        <v>1026</v>
      </c>
      <c r="F18" s="89"/>
    </row>
    <row r="19" spans="3:6" s="64" customFormat="1" ht="15" customHeight="1">
      <c r="C19" s="88"/>
      <c r="E19" s="92"/>
      <c r="F19" s="89"/>
    </row>
    <row r="20" spans="1:6" s="64" customFormat="1" ht="15" customHeight="1">
      <c r="A20" s="64" t="s">
        <v>69</v>
      </c>
      <c r="C20" s="88"/>
      <c r="E20" s="92"/>
      <c r="F20" s="89"/>
    </row>
    <row r="21" spans="2:6" s="64" customFormat="1" ht="15" customHeight="1">
      <c r="B21" s="64" t="s">
        <v>70</v>
      </c>
      <c r="C21" s="88"/>
      <c r="E21" s="92">
        <v>3360</v>
      </c>
      <c r="F21" s="89"/>
    </row>
    <row r="22" spans="2:6" s="64" customFormat="1" ht="15" customHeight="1">
      <c r="B22" s="64" t="s">
        <v>71</v>
      </c>
      <c r="C22" s="88"/>
      <c r="E22" s="50">
        <v>-2271</v>
      </c>
      <c r="F22" s="89"/>
    </row>
    <row r="23" spans="3:6" s="64" customFormat="1" ht="15" customHeight="1">
      <c r="C23" s="88"/>
      <c r="E23" s="92"/>
      <c r="F23" s="93"/>
    </row>
    <row r="24" spans="1:6" s="64" customFormat="1" ht="15" customHeight="1">
      <c r="A24" s="64" t="s">
        <v>77</v>
      </c>
      <c r="C24" s="85"/>
      <c r="D24" s="94"/>
      <c r="E24" s="23">
        <f>SUM(E18:E22)</f>
        <v>2115</v>
      </c>
      <c r="F24" s="95">
        <v>7183</v>
      </c>
    </row>
    <row r="25" spans="3:6" s="64" customFormat="1" ht="15" customHeight="1">
      <c r="C25" s="85"/>
      <c r="D25" s="94"/>
      <c r="E25" s="23"/>
      <c r="F25" s="95"/>
    </row>
    <row r="26" spans="2:6" s="64" customFormat="1" ht="15" customHeight="1">
      <c r="B26" s="64" t="s">
        <v>89</v>
      </c>
      <c r="C26" s="85"/>
      <c r="D26" s="94"/>
      <c r="E26" s="23">
        <v>-173</v>
      </c>
      <c r="F26" s="95"/>
    </row>
    <row r="27" spans="2:6" s="64" customFormat="1" ht="15" customHeight="1">
      <c r="B27" s="64" t="s">
        <v>88</v>
      </c>
      <c r="C27" s="85"/>
      <c r="D27" s="94"/>
      <c r="E27" s="23">
        <v>8</v>
      </c>
      <c r="F27" s="95"/>
    </row>
    <row r="28" spans="2:6" s="64" customFormat="1" ht="15" customHeight="1">
      <c r="B28" s="64" t="s">
        <v>78</v>
      </c>
      <c r="C28" s="85"/>
      <c r="D28" s="94"/>
      <c r="E28" s="69">
        <v>-170</v>
      </c>
      <c r="F28" s="95"/>
    </row>
    <row r="29" spans="3:6" s="64" customFormat="1" ht="15" customHeight="1">
      <c r="C29" s="85"/>
      <c r="D29" s="94"/>
      <c r="E29" s="23"/>
      <c r="F29" s="95"/>
    </row>
    <row r="30" spans="1:6" s="64" customFormat="1" ht="15" customHeight="1">
      <c r="A30" s="64" t="s">
        <v>34</v>
      </c>
      <c r="C30" s="85"/>
      <c r="E30" s="22">
        <f>SUM(E24:E28)</f>
        <v>1780</v>
      </c>
      <c r="F30" s="96"/>
    </row>
    <row r="31" spans="3:6" s="64" customFormat="1" ht="15" customHeight="1">
      <c r="C31" s="85"/>
      <c r="E31" s="22"/>
      <c r="F31" s="96"/>
    </row>
    <row r="32" spans="1:6" s="64" customFormat="1" ht="15" customHeight="1">
      <c r="A32" s="20" t="s">
        <v>74</v>
      </c>
      <c r="B32" s="97"/>
      <c r="C32" s="85"/>
      <c r="D32" s="94"/>
      <c r="E32" s="23"/>
      <c r="F32" s="95">
        <v>-944</v>
      </c>
    </row>
    <row r="33" spans="1:6" s="64" customFormat="1" ht="15" customHeight="1">
      <c r="A33" s="20"/>
      <c r="B33" s="64" t="s">
        <v>72</v>
      </c>
      <c r="C33" s="85"/>
      <c r="D33" s="94"/>
      <c r="E33" s="65">
        <v>-486</v>
      </c>
      <c r="F33" s="95"/>
    </row>
    <row r="34" spans="1:6" s="64" customFormat="1" ht="15" customHeight="1">
      <c r="A34" s="20"/>
      <c r="B34" s="64" t="s">
        <v>73</v>
      </c>
      <c r="C34" s="85"/>
      <c r="D34" s="94"/>
      <c r="E34" s="67">
        <v>5</v>
      </c>
      <c r="F34" s="95"/>
    </row>
    <row r="35" spans="1:6" s="64" customFormat="1" ht="15" customHeight="1">
      <c r="A35" s="20"/>
      <c r="C35" s="85"/>
      <c r="D35" s="94"/>
      <c r="E35" s="66"/>
      <c r="F35" s="95"/>
    </row>
    <row r="36" spans="1:5" s="64" customFormat="1" ht="15" customHeight="1">
      <c r="A36" s="64" t="s">
        <v>35</v>
      </c>
      <c r="C36" s="85"/>
      <c r="D36" s="94"/>
      <c r="E36" s="67">
        <f>SUM(E33:E34)</f>
        <v>-481</v>
      </c>
    </row>
    <row r="37" spans="3:5" s="64" customFormat="1" ht="15" customHeight="1">
      <c r="C37" s="85"/>
      <c r="D37" s="94"/>
      <c r="E37" s="22"/>
    </row>
    <row r="38" spans="1:6" s="64" customFormat="1" ht="15" customHeight="1">
      <c r="A38" s="20" t="s">
        <v>76</v>
      </c>
      <c r="C38" s="85"/>
      <c r="D38" s="94"/>
      <c r="E38" s="65"/>
      <c r="F38" s="98">
        <v>-5332</v>
      </c>
    </row>
    <row r="39" spans="1:6" s="64" customFormat="1" ht="15" customHeight="1">
      <c r="A39" s="20"/>
      <c r="B39" s="64" t="s">
        <v>75</v>
      </c>
      <c r="C39" s="85"/>
      <c r="D39" s="94"/>
      <c r="E39" s="67">
        <v>-269</v>
      </c>
      <c r="F39" s="95"/>
    </row>
    <row r="40" spans="1:6" s="64" customFormat="1" ht="15" customHeight="1">
      <c r="A40" s="20"/>
      <c r="C40" s="85"/>
      <c r="D40" s="94"/>
      <c r="E40" s="66"/>
      <c r="F40" s="95"/>
    </row>
    <row r="41" spans="1:6" s="64" customFormat="1" ht="15" customHeight="1">
      <c r="A41" s="64" t="s">
        <v>36</v>
      </c>
      <c r="C41" s="85"/>
      <c r="D41" s="94"/>
      <c r="E41" s="67">
        <f>E39</f>
        <v>-269</v>
      </c>
      <c r="F41" s="95"/>
    </row>
    <row r="42" spans="1:6" s="64" customFormat="1" ht="15" customHeight="1">
      <c r="A42" s="20"/>
      <c r="C42" s="85"/>
      <c r="D42" s="94"/>
      <c r="E42" s="23"/>
      <c r="F42" s="95"/>
    </row>
    <row r="43" spans="1:6" s="64" customFormat="1" ht="15" customHeight="1">
      <c r="A43" s="64" t="s">
        <v>54</v>
      </c>
      <c r="C43" s="85"/>
      <c r="D43" s="94"/>
      <c r="E43" s="22">
        <f>E30+E36+E41</f>
        <v>1030</v>
      </c>
      <c r="F43" s="96">
        <f>+F24+F32+F38</f>
        <v>907</v>
      </c>
    </row>
    <row r="44" spans="3:6" s="64" customFormat="1" ht="15" customHeight="1">
      <c r="C44" s="85"/>
      <c r="D44" s="94"/>
      <c r="E44" s="22"/>
      <c r="F44" s="96"/>
    </row>
    <row r="45" spans="1:6" s="64" customFormat="1" ht="15" customHeight="1">
      <c r="A45" s="20" t="s">
        <v>50</v>
      </c>
      <c r="C45" s="85"/>
      <c r="D45" s="94"/>
      <c r="E45" s="22">
        <v>-1983</v>
      </c>
      <c r="F45" s="96">
        <v>-2890</v>
      </c>
    </row>
    <row r="46" spans="3:6" s="64" customFormat="1" ht="15" customHeight="1">
      <c r="C46" s="85"/>
      <c r="D46" s="94"/>
      <c r="E46" s="22"/>
      <c r="F46" s="96"/>
    </row>
    <row r="47" spans="1:6" s="64" customFormat="1" ht="15" customHeight="1" thickBot="1">
      <c r="A47" s="20" t="s">
        <v>79</v>
      </c>
      <c r="C47" s="85"/>
      <c r="D47" s="94"/>
      <c r="E47" s="99">
        <f>+E43+E45</f>
        <v>-953</v>
      </c>
      <c r="F47" s="100">
        <f>+F43+F45</f>
        <v>-1983</v>
      </c>
    </row>
    <row r="48" s="64" customFormat="1" ht="15" customHeight="1" thickTop="1">
      <c r="E48" s="22"/>
    </row>
    <row r="49" s="64" customFormat="1" ht="15" customHeight="1">
      <c r="A49" s="64" t="s">
        <v>37</v>
      </c>
    </row>
    <row r="50" s="64" customFormat="1" ht="15" customHeight="1"/>
    <row r="51" spans="5:6" s="64" customFormat="1" ht="15" customHeight="1">
      <c r="E51" s="89" t="s">
        <v>1</v>
      </c>
      <c r="F51" s="89" t="s">
        <v>1</v>
      </c>
    </row>
    <row r="52" spans="2:6" s="64" customFormat="1" ht="15" customHeight="1">
      <c r="B52" s="64" t="s">
        <v>32</v>
      </c>
      <c r="E52" s="23">
        <v>2360</v>
      </c>
      <c r="F52" s="95">
        <v>1292</v>
      </c>
    </row>
    <row r="53" spans="2:6" s="64" customFormat="1" ht="15" customHeight="1">
      <c r="B53" s="64" t="s">
        <v>33</v>
      </c>
      <c r="E53" s="22">
        <v>-3313</v>
      </c>
      <c r="F53" s="96">
        <v>-3275</v>
      </c>
    </row>
    <row r="54" spans="5:6" s="64" customFormat="1" ht="15" customHeight="1" thickBot="1">
      <c r="E54" s="99">
        <f>SUM(E52:E53)</f>
        <v>-953</v>
      </c>
      <c r="F54" s="100">
        <f>SUM(F52:F53)</f>
        <v>-1983</v>
      </c>
    </row>
    <row r="55" spans="5:6" s="64" customFormat="1" ht="15" customHeight="1" thickTop="1">
      <c r="E55" s="23"/>
      <c r="F55" s="95"/>
    </row>
    <row r="56" s="64" customFormat="1" ht="15" customHeight="1">
      <c r="A56" s="101" t="s">
        <v>85</v>
      </c>
    </row>
    <row r="57" ht="15" customHeight="1">
      <c r="A57" s="101" t="s">
        <v>86</v>
      </c>
    </row>
    <row r="58" spans="1:6" s="2" customFormat="1" ht="15" customHeight="1">
      <c r="A58" s="107" t="s">
        <v>58</v>
      </c>
      <c r="B58" s="108"/>
      <c r="C58" s="108"/>
      <c r="D58" s="108"/>
      <c r="E58" s="108"/>
      <c r="F58" s="21"/>
    </row>
    <row r="59" spans="1:6" s="2" customFormat="1" ht="15" customHeight="1">
      <c r="A59" s="108"/>
      <c r="B59" s="108"/>
      <c r="C59" s="108"/>
      <c r="D59" s="108"/>
      <c r="E59" s="108"/>
      <c r="F59" s="21"/>
    </row>
    <row r="60" s="2" customFormat="1" ht="15" customHeight="1">
      <c r="A60" s="16"/>
    </row>
  </sheetData>
  <mergeCells count="1">
    <mergeCell ref="A58:E59"/>
  </mergeCells>
  <printOptions/>
  <pageMargins left="0.46" right="0.56" top="0.43" bottom="0.42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 &amp; C Services Sdn Bhd</cp:lastModifiedBy>
  <cp:lastPrinted>2003-05-28T09:12:31Z</cp:lastPrinted>
  <dcterms:created xsi:type="dcterms:W3CDTF">2002-02-19T04:18:33Z</dcterms:created>
  <dcterms:modified xsi:type="dcterms:W3CDTF">2003-05-28T09:30:58Z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